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F51AE593-BB7A-4BD1-85CA-9C602A527B6F}" xr6:coauthVersionLast="47" xr6:coauthVersionMax="47" xr10:uidLastSave="{00000000-0000-0000-0000-000000000000}"/>
  <bookViews>
    <workbookView xWindow="28680" yWindow="-120" windowWidth="29040" windowHeight="164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Bond list" sheetId="14"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 localSheetId="5">#REF!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 localSheetId="5">#REF!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 localSheetId="5">#REF!</definedName>
    <definedName name="VERTEILUNG_TYP_SCHULDNER_BL">#REF!</definedName>
    <definedName name="VERTEILUNG_TYP_SCHULDNER_GEM" localSheetId="5">#REF!</definedName>
    <definedName name="VERTEILUNG_TYP_SCHULDNER_GEM">#REF!</definedName>
    <definedName name="VERTEILUNG_TYP_SCHULDNER_HBL" localSheetId="5">#REF!</definedName>
    <definedName name="VERTEILUNG_TYP_SCHULDNER_HBL">#REF!</definedName>
    <definedName name="VERTEILUNG_TYP_SCHULDNER_HGEM" localSheetId="5">#REF!</definedName>
    <definedName name="VERTEILUNG_TYP_SCHULDNER_HGEM">#REF!</definedName>
    <definedName name="VERTEILUNG_TYP_SCHULDNER_HSTAAT" localSheetId="5">#REF!</definedName>
    <definedName name="VERTEILUNG_TYP_SCHULDNER_HSTAAT">#REF!</definedName>
    <definedName name="VERTEILUNG_TYP_SCHULDNER_SONSTIGE" localSheetId="5">#REF!</definedName>
    <definedName name="VERTEILUNG_TYP_SCHULDNER_SONSTIGE">#REF!</definedName>
    <definedName name="VERTEILUNG_TYP_SCHULDNER_STAAT" localSheetId="5">#REF!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2" i="10" l="1"/>
  <c r="D37" i="10"/>
  <c r="C37" i="10"/>
  <c r="F22" i="10" s="1"/>
  <c r="B23" i="14"/>
  <c r="F97" i="8"/>
  <c r="F94" i="8"/>
  <c r="C100" i="8"/>
  <c r="F99" i="8" s="1"/>
  <c r="C208" i="8"/>
  <c r="C179" i="8"/>
  <c r="D127" i="8"/>
  <c r="C127" i="8"/>
  <c r="C77" i="8"/>
  <c r="F75" i="8" s="1"/>
  <c r="F72" i="8" l="1"/>
  <c r="F76" i="8"/>
  <c r="F73" i="8"/>
  <c r="F70" i="8"/>
  <c r="F77" i="8" s="1"/>
  <c r="F74" i="8"/>
  <c r="F71" i="8"/>
  <c r="F98" i="8"/>
  <c r="F95" i="8"/>
  <c r="F93" i="8"/>
  <c r="F96" i="8"/>
  <c r="F100" i="8" l="1"/>
  <c r="D167" i="8"/>
  <c r="C167" i="8"/>
  <c r="D153" i="8" l="1"/>
  <c r="G124" i="8"/>
  <c r="G125" i="8" l="1"/>
  <c r="F124" i="8" l="1"/>
  <c r="F125" i="8"/>
  <c r="G227" i="8"/>
  <c r="F227" i="8"/>
  <c r="G226" i="8"/>
  <c r="F226" i="8"/>
  <c r="G225" i="8"/>
  <c r="F225" i="8"/>
  <c r="G224" i="8"/>
  <c r="F224" i="8"/>
  <c r="G223" i="8"/>
  <c r="F223" i="8"/>
  <c r="G222" i="8"/>
  <c r="F222" i="8"/>
  <c r="G221" i="8"/>
  <c r="F221" i="8"/>
  <c r="C288" i="8" l="1"/>
  <c r="G166" i="8" l="1"/>
  <c r="G165" i="8"/>
  <c r="G164" i="8"/>
  <c r="F164" i="10"/>
  <c r="C82" i="10"/>
  <c r="C78" i="10"/>
  <c r="C49" i="10"/>
  <c r="D300" i="8"/>
  <c r="C299" i="8"/>
  <c r="C298" i="8"/>
  <c r="C296" i="8"/>
  <c r="C295" i="8"/>
  <c r="C294" i="8"/>
  <c r="D293" i="8"/>
  <c r="F292" i="8"/>
  <c r="C291" i="8"/>
  <c r="D290" i="8"/>
  <c r="C289" i="8"/>
  <c r="C220" i="8"/>
  <c r="F187" i="8"/>
  <c r="F185" i="8"/>
  <c r="F183" i="8"/>
  <c r="F181" i="8"/>
  <c r="F186" i="8"/>
  <c r="F178" i="8"/>
  <c r="F175" i="8"/>
  <c r="F174" i="8"/>
  <c r="F164" i="8"/>
  <c r="G162" i="8"/>
  <c r="C153" i="8"/>
  <c r="F151" i="8" s="1"/>
  <c r="G136" i="8"/>
  <c r="F134" i="8"/>
  <c r="D100" i="8"/>
  <c r="G103" i="8" s="1"/>
  <c r="F105" i="8"/>
  <c r="D77" i="8"/>
  <c r="G80" i="8" s="1"/>
  <c r="C58" i="8"/>
  <c r="F56" i="8" l="1"/>
  <c r="F54" i="8"/>
  <c r="F82" i="8"/>
  <c r="F63" i="8"/>
  <c r="F55" i="8"/>
  <c r="G35" i="10"/>
  <c r="G152" i="8"/>
  <c r="G28" i="10"/>
  <c r="G138" i="8"/>
  <c r="G144" i="8"/>
  <c r="G145" i="8"/>
  <c r="G146" i="8"/>
  <c r="G139" i="8"/>
  <c r="G147" i="8"/>
  <c r="G155" i="8"/>
  <c r="G140" i="8"/>
  <c r="G148" i="8"/>
  <c r="G159" i="8"/>
  <c r="G141" i="8"/>
  <c r="G149" i="8"/>
  <c r="G142" i="8"/>
  <c r="G150" i="8"/>
  <c r="G143" i="8"/>
  <c r="G151" i="8"/>
  <c r="F149" i="10"/>
  <c r="G73" i="8"/>
  <c r="F117" i="8"/>
  <c r="F110" i="8"/>
  <c r="G29" i="10"/>
  <c r="G32" i="10"/>
  <c r="G33" i="10"/>
  <c r="G24" i="10"/>
  <c r="G36" i="10"/>
  <c r="G25" i="10"/>
  <c r="G96" i="8"/>
  <c r="F113" i="8"/>
  <c r="G113" i="8"/>
  <c r="F148" i="10"/>
  <c r="F61" i="8"/>
  <c r="F57" i="8"/>
  <c r="F60" i="8"/>
  <c r="F86" i="8"/>
  <c r="F101" i="8"/>
  <c r="G115" i="8"/>
  <c r="F138" i="8"/>
  <c r="F147" i="8"/>
  <c r="G157" i="8"/>
  <c r="G22" i="10"/>
  <c r="G23" i="10"/>
  <c r="G26" i="10"/>
  <c r="G27" i="10"/>
  <c r="G30" i="10"/>
  <c r="G31" i="10"/>
  <c r="G34" i="10"/>
  <c r="F78" i="8"/>
  <c r="G98" i="8"/>
  <c r="G82" i="8"/>
  <c r="G105" i="8"/>
  <c r="F115" i="8"/>
  <c r="F121" i="8"/>
  <c r="F131" i="8"/>
  <c r="F140" i="8"/>
  <c r="F165" i="8"/>
  <c r="F123" i="8"/>
  <c r="F149" i="8"/>
  <c r="F166" i="8"/>
  <c r="G75" i="8"/>
  <c r="G71" i="8"/>
  <c r="G78" i="8"/>
  <c r="G94" i="8"/>
  <c r="G101" i="8"/>
  <c r="F119" i="8"/>
  <c r="F142" i="8"/>
  <c r="F145" i="8"/>
  <c r="F80" i="8"/>
  <c r="F114" i="8"/>
  <c r="F118" i="8"/>
  <c r="F126" i="8"/>
  <c r="F150" i="10"/>
  <c r="F154" i="10"/>
  <c r="G117" i="8"/>
  <c r="G133" i="8"/>
  <c r="F103" i="8"/>
  <c r="F112" i="8"/>
  <c r="F116" i="8"/>
  <c r="F120" i="8"/>
  <c r="F122" i="8"/>
  <c r="F128" i="8"/>
  <c r="G131" i="8"/>
  <c r="F135" i="8"/>
  <c r="G112" i="8"/>
  <c r="G114" i="8"/>
  <c r="G116" i="8"/>
  <c r="G118" i="8"/>
  <c r="G120" i="8"/>
  <c r="G122" i="8"/>
  <c r="G126" i="8"/>
  <c r="G129" i="8"/>
  <c r="F132" i="8"/>
  <c r="G135" i="8"/>
  <c r="F139" i="8"/>
  <c r="F141" i="8"/>
  <c r="F143" i="8"/>
  <c r="G161" i="8"/>
  <c r="F151" i="10"/>
  <c r="F157" i="10"/>
  <c r="F130" i="8"/>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F159" i="10"/>
  <c r="F156" i="10"/>
  <c r="F167" i="8" l="1"/>
  <c r="G153" i="8"/>
  <c r="F152" i="10"/>
  <c r="G37" i="10"/>
  <c r="F153" i="8"/>
  <c r="F127" i="8"/>
  <c r="F58" i="8"/>
  <c r="G127" i="8"/>
  <c r="G100" i="8"/>
  <c r="G77" i="8"/>
  <c r="F208" i="8"/>
  <c r="F28" i="10" l="1"/>
  <c r="F30" i="10" l="1"/>
  <c r="F27" i="10"/>
  <c r="F25" i="10"/>
  <c r="F29" i="10"/>
  <c r="F32" i="10"/>
  <c r="F33" i="10"/>
  <c r="F36" i="10"/>
  <c r="F34" i="10"/>
  <c r="F23" i="10"/>
  <c r="F35" i="10"/>
  <c r="F31" i="10"/>
  <c r="F26" i="10"/>
  <c r="F24" i="10"/>
  <c r="F37" i="10" l="1"/>
  <c r="C42" i="10"/>
  <c r="F39" i="10" s="1"/>
  <c r="F40" i="10" l="1"/>
  <c r="F41" i="10"/>
  <c r="F42" i="10" l="1"/>
</calcChain>
</file>

<file path=xl/sharedStrings.xml><?xml version="1.0" encoding="utf-8"?>
<sst xmlns="http://schemas.openxmlformats.org/spreadsheetml/2006/main" count="1208" uniqueCount="991">
  <si>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</si>
  <si>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</si>
  <si>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</si>
  <si>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</si>
  <si>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</si>
  <si>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</si>
  <si>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</si>
  <si>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</si>
  <si>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</si>
  <si>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</si>
  <si>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</si>
  <si>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</si>
  <si>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</si>
  <si>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</si>
  <si>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</si>
  <si>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</si>
  <si>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</si>
  <si>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</si>
  <si>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</si>
  <si>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</si>
  <si>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</si>
  <si>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</si>
  <si>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</si>
  <si>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</si>
  <si>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</si>
  <si>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</si>
  <si>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</si>
  <si>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</si>
  <si>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</si>
  <si>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</si>
  <si>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</si>
  <si>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</si>
  <si>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</si>
  <si>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</si>
  <si>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</si>
  <si>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</si>
  <si>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</si>
  <si>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</si>
  <si>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</si>
  <si>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</si>
  <si>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</si>
  <si>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</si>
  <si>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</si>
  <si>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</si>
  <si>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</si>
  <si>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</si>
  <si>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</si>
  <si>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</si>
  <si>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</si>
  <si>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</si>
  <si>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</si>
  <si>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</si>
  <si>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</si>
  <si>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</si>
  <si>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</si>
  <si>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</si>
  <si>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</si>
  <si>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</si>
  <si>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</si>
  <si>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</si>
  <si>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</si>
  <si>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</si>
  <si>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</si>
  <si>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</si>
  <si>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</si>
  <si>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</si>
  <si>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</si>
  <si>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</si>
  <si>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</si>
  <si>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</si>
  <si>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</si>
  <si>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</si>
  <si>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</si>
  <si>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</si>
  <si>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</si>
  <si>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</si>
  <si>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</si>
  <si>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</si>
  <si>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</si>
  <si>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</si>
  <si>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</si>
  <si>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</si>
  <si>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</si>
  <si>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</si>
  <si>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</si>
  <si>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</si>
  <si>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</si>
  <si>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</si>
  <si>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</si>
  <si>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</si>
  <si>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</si>
  <si>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</si>
  <si>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</si>
  <si>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</si>
  <si>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</si>
  <si>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</si>
  <si>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</si>
  <si>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</si>
  <si>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</si>
  <si>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</si>
  <si>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</si>
  <si>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</si>
  <si>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</si>
  <si>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</si>
  <si>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</si>
  <si>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</si>
  <si>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</si>
  <si>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</si>
  <si>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</si>
  <si>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</si>
  <si>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</si>
  <si>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</si>
  <si>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</si>
  <si>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</si>
  <si>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</si>
  <si>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</si>
  <si>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</si>
  <si>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</si>
  <si>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</si>
  <si>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</si>
  <si>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</si>
  <si>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</si>
  <si>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</si>
  <si>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</si>
  <si>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</si>
  <si>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</si>
  <si>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</si>
  <si>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</si>
  <si>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</si>
  <si>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</si>
  <si>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</si>
  <si>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</si>
  <si>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</si>
  <si>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</si>
  <si>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</si>
  <si>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</si>
  <si>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</si>
  <si>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</si>
  <si>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</si>
  <si>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</si>
  <si>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</si>
  <si>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</si>
  <si>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</si>
  <si>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</si>
  <si>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</si>
  <si>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</si>
  <si>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</si>
  <si>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</si>
  <si>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</si>
  <si>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</si>
  <si>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</si>
  <si>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</si>
  <si>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</si>
  <si>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</si>
  <si>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</si>
  <si>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</si>
  <si>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</si>
  <si>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</si>
  <si>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</si>
  <si>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</si>
  <si>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</si>
  <si>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</si>
  <si>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</si>
  <si>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</si>
  <si>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</si>
  <si>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</si>
  <si>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</si>
  <si>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</si>
  <si>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</si>
  <si>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</si>
  <si>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</si>
  <si>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</si>
  <si>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</si>
  <si>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</si>
  <si>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</si>
  <si>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</si>
  <si>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</si>
  <si>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</si>
  <si>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</si>
  <si>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</si>
  <si>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</si>
  <si>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</si>
  <si>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</si>
  <si>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</si>
  <si>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</si>
  <si>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</si>
  <si>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</si>
  <si>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</si>
  <si>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</si>
  <si>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</si>
  <si>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</si>
  <si>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</si>
  <si>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</si>
  <si>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</si>
  <si>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</si>
  <si>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</si>
  <si>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</si>
  <si>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</si>
  <si>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</si>
  <si>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</si>
  <si>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</si>
  <si>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</si>
  <si>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</si>
  <si>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</si>
  <si>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</si>
  <si>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</si>
  <si>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</si>
  <si>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</si>
  <si>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</si>
  <si>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</si>
  <si>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</si>
  <si>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</si>
  <si>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</si>
  <si>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</si>
  <si>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</si>
  <si>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</si>
  <si>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</si>
  <si>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</si>
  <si>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</si>
  <si>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</si>
  <si>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</si>
  <si>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</si>
  <si>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</si>
  <si>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</si>
  <si>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</si>
  <si>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</si>
  <si>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</si>
  <si>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</si>
  <si>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</si>
  <si>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</si>
  <si>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</si>
  <si>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</si>
  <si>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</si>
  <si>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</si>
  <si>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</si>
  <si>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</si>
  <si>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</si>
  <si>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</si>
  <si>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</si>
  <si>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</si>
  <si>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</si>
  <si>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</si>
  <si>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</si>
  <si>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</si>
  <si>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</si>
  <si>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</si>
  <si>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</si>
  <si>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</si>
  <si>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</si>
  <si>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</si>
  <si>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</si>
  <si>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</si>
  <si>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</si>
  <si>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</si>
  <si>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</si>
  <si>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</si>
  <si>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</si>
  <si>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</si>
  <si>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</si>
  <si>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</si>
  <si>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</si>
  <si>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</si>
  <si>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</si>
  <si>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</si>
  <si>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</si>
  <si>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</si>
  <si>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</si>
  <si>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</si>
  <si>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</si>
  <si>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</si>
  <si>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</si>
  <si>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</si>
  <si>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</si>
  <si>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</si>
  <si>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</si>
  <si>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</si>
  <si>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</si>
  <si>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</si>
  <si>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</si>
  <si>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</si>
  <si>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</si>
  <si>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</si>
  <si>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</si>
  <si>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</si>
  <si>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</si>
  <si>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</si>
  <si>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</si>
  <si>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</si>
  <si>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</si>
  <si>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</si>
  <si>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</si>
  <si>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</si>
  <si>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</si>
  <si>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</si>
  <si>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</si>
  <si>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</si>
  <si>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</si>
  <si>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</si>
  <si>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</si>
  <si>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</si>
  <si>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</si>
  <si>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</si>
  <si>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</si>
  <si>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</si>
  <si>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</si>
  <si>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</si>
  <si>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</si>
  <si>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</si>
  <si>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</si>
  <si>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</si>
  <si>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</si>
  <si>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</si>
  <si>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</si>
  <si>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</si>
  <si>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</si>
  <si>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</si>
  <si>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</si>
  <si>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</si>
  <si>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</si>
  <si>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</si>
  <si>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</si>
  <si>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</si>
  <si>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</si>
  <si>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</si>
  <si>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</si>
  <si>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</si>
  <si>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</si>
  <si>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</si>
  <si>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</si>
  <si>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</si>
  <si>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</si>
  <si>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</si>
  <si>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</si>
  <si>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</si>
  <si>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</si>
  <si>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</si>
  <si>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</si>
  <si>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</si>
  <si>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</si>
  <si>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</si>
  <si>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</si>
  <si>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</si>
  <si>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</si>
  <si>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</si>
  <si>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</si>
  <si>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</si>
  <si>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</si>
  <si>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</si>
  <si>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</si>
  <si>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</si>
  <si>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</si>
  <si>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</si>
  <si>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</si>
  <si>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</si>
  <si>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</si>
  <si>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</si>
  <si>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</si>
  <si>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</si>
  <si>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</si>
  <si>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</si>
  <si>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</si>
  <si>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</si>
  <si>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</si>
  <si>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</si>
  <si>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</si>
  <si>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</si>
  <si>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</si>
  <si>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</si>
  <si>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</si>
  <si>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</si>
  <si>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</si>
  <si>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</si>
  <si>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</si>
  <si>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</si>
  <si>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</si>
  <si>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</si>
  <si>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</si>
  <si>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</si>
  <si>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</si>
  <si>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</si>
  <si>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</si>
  <si>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</si>
  <si>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</si>
  <si>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</si>
  <si>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</si>
  <si>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</si>
  <si>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</si>
  <si>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</si>
  <si>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</si>
  <si>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</si>
  <si>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</si>
  <si>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</si>
  <si>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</si>
  <si>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</si>
  <si>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</si>
  <si>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</si>
  <si>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</si>
  <si>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</si>
  <si>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</si>
  <si>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</si>
  <si>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</si>
  <si>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</si>
  <si>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</si>
  <si>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</si>
  <si>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</si>
  <si>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</si>
  <si>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</si>
  <si>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</si>
  <si>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</si>
  <si>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</si>
  <si>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</si>
  <si>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</si>
  <si>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</si>
  <si>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</si>
  <si>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</si>
  <si>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</si>
  <si>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</si>
  <si>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</si>
  <si>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</si>
  <si>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</si>
  <si>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</si>
  <si>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</si>
  <si>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</si>
  <si>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</si>
  <si>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</si>
  <si>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</si>
  <si>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</si>
  <si>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</si>
  <si>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</si>
  <si>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</si>
  <si>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</si>
  <si>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</si>
  <si>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</si>
  <si>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</si>
  <si>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</si>
  <si>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</si>
  <si>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</si>
  <si>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</si>
  <si>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</si>
  <si>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</si>
  <si>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</si>
  <si>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</si>
  <si>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</si>
  <si>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</si>
  <si>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</si>
  <si>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</si>
  <si>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</si>
  <si>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</si>
  <si>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</si>
  <si>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</si>
  <si>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</si>
  <si>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</si>
  <si>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</si>
  <si>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</si>
  <si>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</si>
  <si>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</si>
  <si>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</si>
  <si>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</si>
  <si>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</si>
  <si>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</si>
  <si>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</si>
  <si>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</si>
  <si>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</si>
  <si>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</si>
  <si>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</si>
  <si>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</si>
  <si>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</si>
  <si>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</si>
  <si>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</si>
  <si>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</si>
  <si>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</si>
  <si>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</si>
  <si>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</si>
  <si>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</si>
  <si>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</si>
  <si>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</si>
  <si>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</si>
  <si>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</si>
  <si>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</si>
  <si>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</si>
  <si>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</si>
  <si>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</si>
  <si>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</si>
  <si>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</si>
  <si>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</si>
  <si>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</si>
  <si>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</si>
  <si>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</si>
  <si>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</si>
  <si>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</si>
  <si>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</si>
  <si>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</si>
  <si>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</si>
  <si>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</si>
  <si>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</si>
  <si>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</si>
  <si>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</si>
  <si>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</si>
  <si>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</si>
  <si>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</si>
  <si>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</si>
  <si>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</si>
  <si>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</si>
  <si>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</si>
  <si>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</si>
  <si>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</si>
  <si>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</si>
  <si>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</si>
  <si>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</si>
  <si>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</si>
  <si>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</si>
  <si>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</si>
  <si>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</si>
  <si>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</si>
  <si>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</si>
  <si>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</si>
  <si>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</si>
  <si>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</si>
  <si>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</si>
  <si>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</si>
  <si>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</si>
  <si>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</si>
  <si>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</si>
  <si>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</si>
  <si>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</si>
  <si>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</si>
  <si>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</si>
  <si>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</si>
  <si>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</si>
  <si>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</si>
  <si>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</si>
  <si>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</si>
  <si>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</si>
  <si>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</si>
  <si>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</si>
  <si>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</si>
  <si>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</si>
  <si>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</si>
  <si>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</si>
  <si>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</si>
  <si>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</si>
  <si>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</si>
  <si>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</si>
  <si>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</si>
  <si>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</si>
  <si>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</si>
  <si>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</si>
  <si>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</si>
  <si>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</si>
  <si>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</si>
  <si>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</si>
  <si>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</si>
  <si>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</si>
  <si>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</si>
  <si>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</si>
  <si>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</si>
  <si>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</si>
  <si>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</si>
  <si>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</si>
  <si>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</si>
  <si>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</si>
  <si>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</si>
  <si>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</si>
  <si>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</si>
  <si>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</si>
  <si>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</si>
  <si>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</si>
  <si>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</si>
  <si>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</si>
  <si>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</si>
  <si>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</si>
  <si>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</si>
  <si>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</si>
  <si>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</si>
  <si>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</si>
  <si>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</si>
  <si>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</si>
  <si>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</si>
  <si>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</si>
  <si>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</si>
  <si>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</si>
  <si>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</si>
  <si>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</si>
  <si>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</si>
  <si>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</si>
  <si>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</si>
  <si>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</si>
  <si>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</si>
  <si>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</si>
  <si>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</si>
  <si>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</si>
  <si>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</si>
  <si>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</si>
  <si>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</si>
  <si>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</si>
  <si>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</si>
  <si>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</si>
  <si>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</si>
  <si>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</si>
  <si>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</si>
  <si>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</si>
  <si>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</si>
  <si>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</si>
  <si>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</si>
  <si>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</si>
  <si>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</si>
  <si>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</si>
  <si>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</si>
  <si>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</si>
  <si>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</si>
  <si>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</si>
  <si>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</si>
  <si>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</si>
  <si>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</si>
  <si>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</si>
  <si>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</si>
  <si>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</si>
  <si>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</si>
  <si>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</si>
  <si>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</si>
  <si>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</si>
  <si>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</si>
  <si>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</si>
  <si>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</si>
  <si>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</si>
  <si>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</si>
  <si>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</si>
  <si>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</si>
  <si>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</si>
  <si>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</si>
  <si>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</si>
  <si>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</si>
  <si>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</si>
  <si>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</si>
  <si>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</si>
  <si>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</si>
  <si>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</si>
  <si>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</si>
  <si>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</si>
  <si>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</si>
  <si>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</si>
  <si>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</si>
  <si>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</si>
  <si>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</si>
  <si>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</si>
  <si>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</si>
  <si>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</si>
  <si>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</si>
  <si>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</si>
  <si>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</si>
  <si>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</si>
  <si>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</si>
  <si>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</si>
  <si>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</si>
  <si>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</si>
  <si>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</si>
  <si>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</si>
  <si>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</si>
  <si>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</si>
  <si>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</si>
  <si>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</si>
  <si>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</si>
  <si>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</si>
  <si>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</si>
  <si>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</si>
  <si>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</si>
  <si>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</si>
  <si>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</si>
  <si>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</si>
  <si>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</si>
  <si>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</si>
  <si>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</si>
  <si>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</si>
  <si>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</si>
  <si>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</si>
  <si>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</si>
  <si>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</si>
  <si>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</si>
  <si>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</si>
  <si>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</si>
  <si>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</si>
  <si>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</si>
  <si>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</si>
  <si>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</si>
  <si>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</si>
  <si>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</si>
  <si>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</si>
  <si>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</si>
  <si>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</si>
  <si>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</si>
  <si>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</si>
  <si>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</si>
  <si>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</si>
  <si>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</si>
  <si>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</si>
  <si>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</si>
  <si>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</si>
  <si>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</si>
  <si>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</si>
  <si>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</si>
  <si>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</si>
  <si>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</si>
  <si>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</si>
  <si>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</si>
  <si>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</si>
  <si>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</si>
  <si>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</si>
  <si>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</si>
  <si>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</si>
  <si>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</si>
  <si>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</si>
  <si>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</si>
  <si>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</si>
  <si>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</si>
  <si>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</si>
  <si>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</si>
  <si>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</si>
  <si>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</si>
  <si>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</si>
  <si>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</si>
  <si>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</si>
  <si>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</si>
  <si>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</si>
  <si>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</si>
  <si>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</si>
  <si>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</si>
  <si>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</si>
  <si>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</si>
  <si>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</si>
  <si>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</si>
  <si>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</si>
  <si>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</si>
  <si>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</si>
  <si>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</si>
  <si>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</si>
  <si>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</si>
  <si>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</si>
  <si>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</si>
  <si>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</si>
  <si>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</si>
  <si>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</si>
  <si>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</si>
  <si>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</si>
  <si>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</si>
  <si>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</si>
  <si>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</si>
  <si>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</si>
  <si>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</si>
  <si>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</si>
  <si>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</si>
  <si>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</si>
  <si>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</si>
  <si>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</si>
  <si>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</si>
  <si>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</si>
  <si>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</si>
  <si>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</si>
  <si>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</si>
  <si>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</si>
  <si>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</si>
  <si>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</si>
  <si>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</si>
  <si>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</si>
  <si>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</si>
  <si>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</si>
  <si>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</si>
  <si>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</si>
  <si>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</si>
  <si>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</si>
  <si>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</si>
  <si>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</si>
  <si>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</si>
  <si>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</si>
  <si>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</si>
  <si>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</si>
  <si>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</si>
  <si>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</si>
  <si>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</si>
  <si>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</si>
  <si>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</si>
  <si>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</si>
  <si>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</si>
  <si>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</si>
  <si>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</si>
  <si>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</si>
  <si>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</si>
  <si>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</si>
  <si>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</si>
  <si>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</si>
  <si>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</si>
  <si>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</si>
  <si>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</si>
  <si>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</si>
  <si>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</si>
  <si>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</si>
  <si>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</si>
  <si>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</si>
  <si>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</si>
  <si>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</si>
  <si>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</si>
  <si>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</si>
  <si>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</si>
  <si>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</si>
  <si>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</si>
  <si>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</si>
  <si>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</si>
  <si>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</si>
  <si>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</si>
  <si>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</si>
  <si>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</si>
  <si>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</si>
  <si>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</si>
  <si>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</si>
  <si>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</si>
  <si>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</si>
  <si>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</si>
  <si>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</si>
  <si>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</si>
  <si>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</si>
  <si>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</si>
  <si>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</si>
  <si>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</si>
  <si>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</si>
  <si>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</si>
  <si>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</si>
  <si>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</si>
  <si>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</si>
  <si>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</si>
  <si>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</si>
  <si>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</si>
  <si>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</si>
  <si>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</si>
  <si>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</si>
  <si>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</si>
  <si>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</si>
  <si>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</si>
  <si>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</si>
  <si>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</si>
  <si>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</si>
  <si>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</si>
  <si>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</si>
  <si>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</si>
  <si>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</si>
  <si>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</si>
  <si>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</si>
  <si>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</si>
  <si>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</si>
  <si>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</si>
  <si>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</si>
  <si>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</si>
  <si>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</si>
  <si>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</si>
  <si>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</si>
  <si>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</si>
  <si>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</si>
  <si>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</si>
  <si>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</si>
  <si>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</si>
  <si>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</si>
  <si>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</si>
  <si>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</si>
  <si>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</si>
  <si>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</si>
  <si>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</si>
  <si>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</si>
  <si>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</si>
  <si>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</si>
  <si>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</si>
  <si>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</si>
  <si>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</si>
  <si>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</si>
  <si>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</si>
  <si>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</si>
  <si>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</si>
  <si>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</si>
  <si>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</si>
  <si>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</si>
  <si>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</si>
  <si>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</si>
  <si>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</si>
  <si>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</si>
  <si>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</si>
  <si>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</si>
  <si>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</si>
  <si>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</si>
  <si>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</si>
  <si>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</si>
  <si>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</si>
  <si>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</si>
  <si>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</si>
  <si>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</si>
  <si>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</si>
  <si>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</si>
  <si>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</si>
  <si>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</si>
  <si>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</si>
  <si>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</si>
  <si>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</si>
  <si>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</si>
  <si>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</si>
  <si>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</si>
  <si>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</si>
  <si>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</si>
  <si>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</si>
  <si>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</si>
  <si>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</si>
  <si>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</si>
  <si>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</si>
  <si>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</si>
  <si>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</si>
  <si>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</si>
  <si>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</si>
  <si>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</si>
  <si>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</si>
  <si>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</si>
  <si>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</si>
  <si>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</si>
  <si>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</si>
  <si>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</si>
  <si>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</si>
  <si>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</si>
  <si>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</si>
  <si>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</si>
  <si>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</si>
  <si>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</si>
  <si>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</si>
  <si>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</si>
  <si>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</si>
  <si>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</si>
  <si>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</si>
  <si>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</si>
  <si>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</si>
  <si>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</si>
  <si>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</si>
  <si>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</si>
  <si>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</si>
  <si>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</si>
  <si>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</si>
  <si>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</si>
  <si>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</si>
  <si>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</si>
  <si>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</si>
  <si>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</si>
  <si>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</si>
  <si>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</si>
  <si>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</si>
  <si>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</si>
  <si>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</si>
  <si>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</si>
  <si>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</si>
  <si>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</si>
  <si>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</si>
  <si>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</si>
  <si>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</si>
  <si>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</si>
  <si>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</si>
  <si>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</si>
  <si>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</si>
  <si>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</si>
  <si>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</si>
  <si>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</si>
  <si>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</si>
  <si>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</si>
  <si>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Public Sector Cover Pool - PfandbriefG</t>
  </si>
  <si>
    <t>ISIN</t>
  </si>
  <si>
    <t>Outstanding amount</t>
  </si>
  <si>
    <t>Link</t>
  </si>
  <si>
    <t>Bond list</t>
  </si>
  <si>
    <t>Cut-off Date: 31/12/2021</t>
  </si>
  <si>
    <t>AT000B022140</t>
  </si>
  <si>
    <t>AT000B022272</t>
  </si>
  <si>
    <t>AT000B022280</t>
  </si>
  <si>
    <t>AT000B022298</t>
  </si>
  <si>
    <t>AT000B022306</t>
  </si>
  <si>
    <t>AT000B022314</t>
  </si>
  <si>
    <t>AT000B022322</t>
  </si>
  <si>
    <t>AT000B022371</t>
  </si>
  <si>
    <t>AT000B022389</t>
  </si>
  <si>
    <t>AT000B022405</t>
  </si>
  <si>
    <t>AT000B022439</t>
  </si>
  <si>
    <t>AT000B022447</t>
  </si>
  <si>
    <t>AT000B022454</t>
  </si>
  <si>
    <t>AT000B022470</t>
  </si>
  <si>
    <t>AT000B022512</t>
  </si>
  <si>
    <t>AT000B022652</t>
  </si>
  <si>
    <t>AT000B022660</t>
  </si>
  <si>
    <t>AT000B022678</t>
  </si>
  <si>
    <t>AT000B022694</t>
  </si>
  <si>
    <t>AT000B022835</t>
  </si>
  <si>
    <t>AT000B022843</t>
  </si>
  <si>
    <t>Reporting Date: 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</si>
</sst>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000"/>
    <numFmt numFmtId="171" formatCode="0.0000000"/>
    <numFmt numFmtId="172" formatCode="#,##0.0000000"/>
    <numFmt numFmtId="173" formatCode="#,##0.0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
      <sz val="10"/>
      <color indexed="8"/>
      <name val="Arial"/>
      <family val="2"/>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4">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5" fillId="0" borderId="0" applyFont="0" applyFill="0" applyBorder="0" applyAlignment="0" applyProtection="0"/>
    <xf numFmtId="0" fontId="56" fillId="0" borderId="0"/>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quotePrefix="1" applyNumberFormat="1" applyFont="1" applyFill="1" applyBorder="1" applyAlignment="1">
      <alignment horizontal="center" vertical="center" wrapText="1"/>
    </xf>
    <xf numFmtId="171" fontId="3" fillId="0" borderId="0" xfId="0" quotePrefix="1" applyNumberFormat="1" applyFont="1" applyFill="1" applyBorder="1" applyAlignment="1">
      <alignment horizontal="center" vertical="center" wrapText="1"/>
    </xf>
    <xf numFmtId="173" fontId="0" fillId="0" borderId="0" xfId="0" quotePrefix="1" applyNumberFormat="1" applyFont="1" applyFill="1" applyBorder="1" applyAlignment="1">
      <alignment horizontal="center" vertical="center" wrapText="1"/>
    </xf>
    <xf numFmtId="172" fontId="3" fillId="0" borderId="0" xfId="0" quotePrefix="1" applyNumberFormat="1" applyFont="1" applyFill="1" applyBorder="1" applyAlignment="1">
      <alignment horizontal="center" vertical="center" wrapText="1"/>
    </xf>
    <xf numFmtId="171" fontId="3" fillId="0" borderId="0" xfId="0" applyNumberFormat="1" applyFont="1" applyFill="1" applyBorder="1" applyAlignment="1">
      <alignment horizontal="center" vertical="center" wrapText="1"/>
    </xf>
    <xf numFmtId="0" fontId="38" fillId="0" borderId="21" xfId="63" applyFont="1" applyBorder="1" applyAlignment="1">
      <alignment wrapText="1"/>
    </xf>
    <xf numFmtId="43" fontId="0" fillId="0" borderId="0" xfId="62" applyFont="1"/>
    <xf numFmtId="43" fontId="0" fillId="0" borderId="0" xfId="0" applyNumberFormat="1"/>
    <xf numFmtId="1" fontId="0" fillId="0" borderId="0" xfId="0" applyNumberFormat="1"/>
    <xf numFmtId="167" fontId="3" fillId="0" borderId="0" xfId="0" applyNumberFormat="1" applyFont="1" applyFill="1" applyBorder="1" applyAlignment="1">
      <alignment horizontal="center" vertical="center" wrapText="1"/>
    </xf>
    <xf numFmtId="2" fontId="3" fillId="0" borderId="0" xfId="1" applyNumberFormat="1" applyFont="1" applyFill="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3" fillId="0" borderId="0" xfId="0" applyNumberFormat="1" applyFont="1" applyFill="1" applyAlignment="1">
      <alignment horizontal="center" vertical="center" wrapText="1"/>
    </xf>
    <xf numFmtId="10" fontId="3" fillId="0" borderId="0" xfId="1" applyNumberFormat="1" applyFont="1" applyFill="1" applyAlignment="1">
      <alignment horizontal="center" vertical="center" wrapText="1"/>
    </xf>
    <xf numFmtId="0" fontId="38" fillId="0" borderId="21" xfId="63" applyFont="1" applyFill="1" applyBorder="1" applyAlignment="1">
      <alignment wrapText="1"/>
    </xf>
    <xf numFmtId="43" fontId="0" fillId="0" borderId="0" xfId="62" applyFont="1" applyFill="1"/>
    <xf numFmtId="0" fontId="27" fillId="4" borderId="0" xfId="2" applyFont="1" applyFill="1" applyBorder="1" applyAlignment="1">
      <alignment horizontal="center"/>
    </xf>
    <xf numFmtId="0" fontId="27" fillId="4" borderId="0" xfId="2" applyFont="1"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4">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andard_Tabelle1" xfId="63" xr:uid="{E55E8355-9F8F-4C3C-B16F-D5D86F91272C}"/>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990</v>
      </c>
      <c r="G9" s="7"/>
      <c r="H9" s="7"/>
      <c r="I9" s="7"/>
      <c r="J9" s="8"/>
    </row>
    <row r="10" spans="2:29" ht="21" x14ac:dyDescent="0.25">
      <c r="B10" s="6"/>
      <c r="C10" s="7"/>
      <c r="D10" s="7"/>
      <c r="E10" s="7"/>
      <c r="F10" s="13" t="s">
        <v>968</v>
      </c>
      <c r="G10" s="7"/>
      <c r="H10" s="7"/>
      <c r="I10" s="7"/>
      <c r="J10" s="8"/>
    </row>
    <row r="11" spans="2:29" ht="21.75" thickBot="1" x14ac:dyDescent="0.3">
      <c r="B11" s="6"/>
      <c r="C11" s="7"/>
      <c r="D11" s="7"/>
      <c r="E11" s="7"/>
      <c r="F11" s="13"/>
      <c r="G11" s="7"/>
      <c r="H11" s="7"/>
      <c r="I11" s="7"/>
      <c r="J11" s="8"/>
    </row>
    <row r="12" spans="2:29" ht="36" customHeight="1" thickBot="1" x14ac:dyDescent="0.3">
      <c r="B12" s="154" t="s">
        <v>963</v>
      </c>
      <c r="C12" s="155"/>
      <c r="D12" s="155"/>
      <c r="E12" s="155"/>
      <c r="F12" s="155"/>
      <c r="G12" s="155"/>
      <c r="H12" s="155"/>
      <c r="I12" s="155"/>
      <c r="J12" s="156"/>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52" t="s">
        <v>929</v>
      </c>
      <c r="E24" s="153" t="s">
        <v>13</v>
      </c>
      <c r="F24" s="153"/>
      <c r="G24" s="153"/>
      <c r="H24" s="153"/>
      <c r="I24" s="7"/>
      <c r="J24" s="8"/>
    </row>
    <row r="25" spans="2:10" x14ac:dyDescent="0.25">
      <c r="B25" s="6"/>
      <c r="C25" s="7"/>
      <c r="D25" s="93"/>
      <c r="E25" s="94"/>
      <c r="F25" s="94"/>
      <c r="G25" s="94"/>
      <c r="H25" s="93"/>
      <c r="I25" s="7"/>
      <c r="J25" s="8"/>
    </row>
    <row r="26" spans="2:10" x14ac:dyDescent="0.25">
      <c r="B26" s="6"/>
      <c r="C26" s="7"/>
      <c r="D26" s="152" t="s">
        <v>928</v>
      </c>
      <c r="E26" s="153"/>
      <c r="F26" s="153"/>
      <c r="G26" s="153"/>
      <c r="H26" s="153"/>
      <c r="I26" s="7"/>
      <c r="J26" s="8"/>
    </row>
    <row r="27" spans="2:10" x14ac:dyDescent="0.25">
      <c r="B27" s="6"/>
      <c r="C27" s="7"/>
      <c r="D27" s="95"/>
      <c r="E27" s="95"/>
      <c r="F27" s="95"/>
      <c r="G27" s="95"/>
      <c r="H27" s="95"/>
      <c r="I27" s="7"/>
      <c r="J27" s="8"/>
    </row>
    <row r="28" spans="2:10" x14ac:dyDescent="0.25">
      <c r="B28" s="6"/>
      <c r="C28" s="7"/>
      <c r="D28" s="152" t="s">
        <v>927</v>
      </c>
      <c r="E28" s="153" t="s">
        <v>13</v>
      </c>
      <c r="F28" s="153"/>
      <c r="G28" s="153"/>
      <c r="H28" s="153"/>
      <c r="I28" s="7"/>
      <c r="J28" s="8"/>
    </row>
    <row r="29" spans="2:10" x14ac:dyDescent="0.25">
      <c r="B29" s="6"/>
      <c r="C29" s="7"/>
      <c r="D29" s="94"/>
      <c r="E29" s="94"/>
      <c r="F29" s="94"/>
      <c r="G29" s="94"/>
      <c r="H29" s="94"/>
      <c r="I29" s="7"/>
      <c r="J29" s="8"/>
    </row>
    <row r="30" spans="2:10" x14ac:dyDescent="0.25">
      <c r="B30" s="6"/>
      <c r="C30" s="7"/>
      <c r="D30" s="152" t="s">
        <v>926</v>
      </c>
      <c r="E30" s="153" t="s">
        <v>13</v>
      </c>
      <c r="F30" s="153"/>
      <c r="G30" s="153"/>
      <c r="H30" s="153"/>
      <c r="I30" s="7"/>
      <c r="J30" s="8"/>
    </row>
    <row r="31" spans="2:10" x14ac:dyDescent="0.25">
      <c r="B31" s="6"/>
      <c r="C31" s="7"/>
      <c r="D31" s="93"/>
      <c r="E31" s="93"/>
      <c r="F31" s="93"/>
      <c r="G31" s="93"/>
      <c r="H31" s="93"/>
      <c r="I31" s="7"/>
      <c r="J31" s="8"/>
    </row>
    <row r="32" spans="2:10" x14ac:dyDescent="0.25">
      <c r="B32" s="6"/>
      <c r="C32" s="7"/>
      <c r="D32" s="152" t="s">
        <v>967</v>
      </c>
      <c r="E32" s="153" t="s">
        <v>13</v>
      </c>
      <c r="F32" s="153"/>
      <c r="G32" s="153"/>
      <c r="H32" s="153"/>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 ref="D32:H32" location="'Bond list'!A1" display="Bond list" xr:uid="{E0746838-B2D2-4F88-BF86-B7C3C703E9FB}"/>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90" zoomScaleNormal="9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44">
        <v>44561</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956</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3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165.83019178000001</v>
      </c>
      <c r="F38" s="35"/>
      <c r="H38" s="20"/>
      <c r="L38" s="20"/>
      <c r="M38" s="20"/>
    </row>
    <row r="39" spans="1:13" x14ac:dyDescent="0.25">
      <c r="A39" s="22" t="s">
        <v>56</v>
      </c>
      <c r="B39" s="30" t="s">
        <v>57</v>
      </c>
      <c r="C39" s="128">
        <v>111.4469</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45">
        <v>48.797491702326397</v>
      </c>
      <c r="F45" s="132">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127.83019177743959</v>
      </c>
      <c r="E54" s="35"/>
      <c r="F54" s="35">
        <f>IF($C$58=0,"",IF(C54="[for completion]","",C54/$C$58))</f>
        <v>0.77084993032511384</v>
      </c>
      <c r="G54" s="35"/>
      <c r="H54" s="20"/>
      <c r="L54" s="20"/>
      <c r="M54" s="20"/>
    </row>
    <row r="55" spans="1:13" x14ac:dyDescent="0.25">
      <c r="A55" s="22" t="s">
        <v>83</v>
      </c>
      <c r="B55" s="30" t="s">
        <v>84</v>
      </c>
      <c r="C55" s="128">
        <v>0</v>
      </c>
      <c r="E55" s="35"/>
      <c r="F55" s="35">
        <f>IF($C$58=0,"",IF(C55="[for completion]","",C55/$C$58))</f>
        <v>0</v>
      </c>
      <c r="G55" s="35"/>
      <c r="H55" s="20"/>
      <c r="L55" s="20"/>
      <c r="M55" s="20"/>
    </row>
    <row r="56" spans="1:13" x14ac:dyDescent="0.25">
      <c r="A56" s="22" t="s">
        <v>85</v>
      </c>
      <c r="B56" s="30" t="s">
        <v>86</v>
      </c>
      <c r="C56" s="128">
        <v>38</v>
      </c>
      <c r="E56" s="35"/>
      <c r="F56" s="35">
        <f>IF($C$58=0,"",IF(C56="[for completion]","",C56/$C$58))</f>
        <v>0.22915006967488605</v>
      </c>
      <c r="G56" s="35"/>
      <c r="H56" s="20"/>
      <c r="L56" s="20"/>
      <c r="M56" s="20"/>
    </row>
    <row r="57" spans="1:13" x14ac:dyDescent="0.25">
      <c r="A57" s="22" t="s">
        <v>87</v>
      </c>
      <c r="B57" s="22" t="s">
        <v>88</v>
      </c>
      <c r="C57" s="131">
        <v>0</v>
      </c>
      <c r="E57" s="35"/>
      <c r="F57" s="35">
        <f>IF($C$58=0,"",IF(C57="[for completion]","",C57/$C$58))</f>
        <v>0</v>
      </c>
      <c r="G57" s="35"/>
      <c r="H57" s="20"/>
      <c r="L57" s="20"/>
      <c r="M57" s="20"/>
    </row>
    <row r="58" spans="1:13" x14ac:dyDescent="0.25">
      <c r="A58" s="22" t="s">
        <v>89</v>
      </c>
      <c r="B58" s="36" t="s">
        <v>90</v>
      </c>
      <c r="C58" s="128">
        <f>SUM(C53:C57)</f>
        <v>165.83019177743961</v>
      </c>
      <c r="D58" s="35"/>
      <c r="E58" s="35"/>
      <c r="F58" s="114">
        <f>SUM(F53:F57)</f>
        <v>0.99999999999999989</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46">
        <v>4.4420176231010009</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41.59522209</v>
      </c>
      <c r="D70" s="56" t="s">
        <v>747</v>
      </c>
      <c r="E70" s="120"/>
      <c r="F70" s="35">
        <f t="shared" ref="F70:F76" si="1">IF($C$77=0,"",IF(C70="[for completion]","",C70/$C$77))</f>
        <v>0.25083021158068047</v>
      </c>
      <c r="G70" s="35" t="str">
        <f>IF($D$77=0,"",IF(D70="[Mark as ND1 if not relevant]","",D70/$D$77))</f>
        <v/>
      </c>
      <c r="H70" s="20"/>
      <c r="L70" s="20"/>
      <c r="M70" s="20"/>
    </row>
    <row r="71" spans="1:13" x14ac:dyDescent="0.25">
      <c r="A71" s="22" t="s">
        <v>106</v>
      </c>
      <c r="B71" s="18" t="s">
        <v>107</v>
      </c>
      <c r="C71" s="128">
        <v>2.5269704100000001</v>
      </c>
      <c r="D71" s="56" t="s">
        <v>747</v>
      </c>
      <c r="E71" s="120"/>
      <c r="F71" s="35">
        <f t="shared" si="1"/>
        <v>1.5238301197838826E-2</v>
      </c>
      <c r="G71" s="35" t="str">
        <f t="shared" ref="G71:G76" si="2">IF($D$77=0,"",IF(D71="[Mark as ND1 if not relevant]","",D71/$D$77))</f>
        <v/>
      </c>
      <c r="H71" s="20"/>
      <c r="L71" s="20"/>
      <c r="M71" s="20"/>
    </row>
    <row r="72" spans="1:13" x14ac:dyDescent="0.25">
      <c r="A72" s="22" t="s">
        <v>108</v>
      </c>
      <c r="B72" s="18" t="s">
        <v>109</v>
      </c>
      <c r="C72" s="128">
        <v>2.4010812399999999</v>
      </c>
      <c r="D72" s="56" t="s">
        <v>747</v>
      </c>
      <c r="E72" s="120"/>
      <c r="F72" s="35">
        <f t="shared" si="1"/>
        <v>1.4479156143185835E-2</v>
      </c>
      <c r="G72" s="35" t="str">
        <f t="shared" si="2"/>
        <v/>
      </c>
      <c r="H72" s="20"/>
      <c r="L72" s="20"/>
      <c r="M72" s="20"/>
    </row>
    <row r="73" spans="1:13" x14ac:dyDescent="0.25">
      <c r="A73" s="22" t="s">
        <v>110</v>
      </c>
      <c r="B73" s="18" t="s">
        <v>111</v>
      </c>
      <c r="C73" s="128">
        <v>2.5837191000000002</v>
      </c>
      <c r="D73" s="56" t="s">
        <v>747</v>
      </c>
      <c r="E73" s="120"/>
      <c r="F73" s="35">
        <f t="shared" si="1"/>
        <v>1.5580510836456155E-2</v>
      </c>
      <c r="G73" s="35" t="str">
        <f t="shared" si="2"/>
        <v/>
      </c>
      <c r="H73" s="20"/>
      <c r="L73" s="20"/>
      <c r="M73" s="20"/>
    </row>
    <row r="74" spans="1:13" x14ac:dyDescent="0.25">
      <c r="A74" s="22" t="s">
        <v>112</v>
      </c>
      <c r="B74" s="18" t="s">
        <v>113</v>
      </c>
      <c r="C74" s="128">
        <v>3.3429880000000001</v>
      </c>
      <c r="D74" s="56" t="s">
        <v>747</v>
      </c>
      <c r="E74" s="120"/>
      <c r="F74" s="35">
        <f t="shared" si="1"/>
        <v>2.0159103503218631E-2</v>
      </c>
      <c r="G74" s="35" t="str">
        <f t="shared" si="2"/>
        <v/>
      </c>
      <c r="H74" s="20"/>
      <c r="L74" s="20"/>
      <c r="M74" s="20"/>
    </row>
    <row r="75" spans="1:13" x14ac:dyDescent="0.25">
      <c r="A75" s="22" t="s">
        <v>114</v>
      </c>
      <c r="B75" s="18" t="s">
        <v>115</v>
      </c>
      <c r="C75" s="128">
        <v>67.353986827439613</v>
      </c>
      <c r="D75" s="56" t="s">
        <v>747</v>
      </c>
      <c r="E75" s="120"/>
      <c r="F75" s="35">
        <f t="shared" si="1"/>
        <v>0.40616238879971428</v>
      </c>
      <c r="G75" s="35" t="str">
        <f t="shared" si="2"/>
        <v/>
      </c>
      <c r="H75" s="20"/>
      <c r="L75" s="20"/>
      <c r="M75" s="20"/>
    </row>
    <row r="76" spans="1:13" x14ac:dyDescent="0.25">
      <c r="A76" s="22" t="s">
        <v>116</v>
      </c>
      <c r="B76" s="18" t="s">
        <v>117</v>
      </c>
      <c r="C76" s="128">
        <v>46.026224110000001</v>
      </c>
      <c r="D76" s="56" t="s">
        <v>747</v>
      </c>
      <c r="E76" s="120"/>
      <c r="F76" s="35">
        <f t="shared" si="1"/>
        <v>0.27755032793890577</v>
      </c>
      <c r="G76" s="35" t="str">
        <f t="shared" si="2"/>
        <v/>
      </c>
      <c r="H76" s="20"/>
      <c r="L76" s="20"/>
      <c r="M76" s="20"/>
    </row>
    <row r="77" spans="1:13" x14ac:dyDescent="0.25">
      <c r="A77" s="22" t="s">
        <v>118</v>
      </c>
      <c r="B77" s="41" t="s">
        <v>90</v>
      </c>
      <c r="C77" s="128">
        <f>SUM(C70:C76)</f>
        <v>165.83019177743961</v>
      </c>
      <c r="D77" s="90">
        <f>SUM(D70:D76)</f>
        <v>0</v>
      </c>
      <c r="E77" s="35"/>
      <c r="F77" s="114">
        <f>SUM(F70:F76)</f>
        <v>1</v>
      </c>
      <c r="G77" s="114">
        <f>SUM(G70:G76)</f>
        <v>0</v>
      </c>
      <c r="H77" s="20"/>
      <c r="L77" s="20"/>
      <c r="M77" s="20"/>
    </row>
    <row r="78" spans="1:13" hidden="1" outlineLevel="1" x14ac:dyDescent="0.25">
      <c r="A78" s="22" t="s">
        <v>119</v>
      </c>
      <c r="B78" s="42" t="s">
        <v>120</v>
      </c>
      <c r="C78" s="138"/>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46">
        <v>3.3220035828353272</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23.384</v>
      </c>
      <c r="D93" s="56" t="s">
        <v>747</v>
      </c>
      <c r="E93" s="120"/>
      <c r="F93" s="35">
        <f t="shared" ref="F93:F99" si="5">IF($C$100=0,"",IF(C93="[for completion]","",C93/$C$100))</f>
        <v>0.20982189724433789</v>
      </c>
      <c r="G93" s="35" t="str">
        <f>IF($D$100=0,"",IF(D93="[Mark as ND1 if not relevant]","",D93/$D$100))</f>
        <v/>
      </c>
      <c r="H93" s="20"/>
      <c r="L93" s="20"/>
      <c r="M93" s="20"/>
    </row>
    <row r="94" spans="1:13" x14ac:dyDescent="0.25">
      <c r="A94" s="22" t="s">
        <v>140</v>
      </c>
      <c r="B94" s="18" t="s">
        <v>107</v>
      </c>
      <c r="C94" s="91">
        <v>3.0629</v>
      </c>
      <c r="D94" s="56" t="s">
        <v>747</v>
      </c>
      <c r="E94" s="120"/>
      <c r="F94" s="35">
        <f t="shared" si="5"/>
        <v>2.748304349425601E-2</v>
      </c>
      <c r="G94" s="35" t="str">
        <f t="shared" ref="G94:G99" si="6">IF($D$100=0,"",IF(D94="[Mark as ND1 if not relevant]","",D94/$D$100))</f>
        <v/>
      </c>
      <c r="H94" s="20"/>
      <c r="L94" s="20"/>
      <c r="M94" s="20"/>
    </row>
    <row r="95" spans="1:13" x14ac:dyDescent="0.25">
      <c r="A95" s="22" t="s">
        <v>141</v>
      </c>
      <c r="B95" s="18" t="s">
        <v>109</v>
      </c>
      <c r="C95" s="91">
        <v>20</v>
      </c>
      <c r="D95" s="56" t="s">
        <v>747</v>
      </c>
      <c r="E95" s="120"/>
      <c r="F95" s="35">
        <f t="shared" si="5"/>
        <v>0.17945766100268379</v>
      </c>
      <c r="G95" s="35" t="str">
        <f t="shared" si="6"/>
        <v/>
      </c>
      <c r="H95" s="20"/>
      <c r="L95" s="20"/>
      <c r="M95" s="20"/>
    </row>
    <row r="96" spans="1:13" x14ac:dyDescent="0.25">
      <c r="A96" s="22" t="s">
        <v>142</v>
      </c>
      <c r="B96" s="18" t="s">
        <v>111</v>
      </c>
      <c r="C96" s="91">
        <v>0</v>
      </c>
      <c r="D96" s="56" t="s">
        <v>747</v>
      </c>
      <c r="E96" s="120"/>
      <c r="F96" s="35">
        <f t="shared" si="5"/>
        <v>0</v>
      </c>
      <c r="G96" s="35" t="str">
        <f t="shared" si="6"/>
        <v/>
      </c>
      <c r="H96" s="20"/>
      <c r="L96" s="20"/>
      <c r="M96" s="20"/>
    </row>
    <row r="97" spans="1:14" x14ac:dyDescent="0.25">
      <c r="A97" s="22" t="s">
        <v>143</v>
      </c>
      <c r="B97" s="18" t="s">
        <v>113</v>
      </c>
      <c r="C97" s="91">
        <v>4</v>
      </c>
      <c r="D97" s="56" t="s">
        <v>747</v>
      </c>
      <c r="E97" s="120"/>
      <c r="F97" s="35">
        <f t="shared" si="5"/>
        <v>3.5891532200536758E-2</v>
      </c>
      <c r="G97" s="35" t="str">
        <f t="shared" si="6"/>
        <v/>
      </c>
      <c r="H97" s="20"/>
      <c r="L97" s="20"/>
      <c r="M97" s="20"/>
    </row>
    <row r="98" spans="1:14" x14ac:dyDescent="0.25">
      <c r="A98" s="22" t="s">
        <v>144</v>
      </c>
      <c r="B98" s="18" t="s">
        <v>115</v>
      </c>
      <c r="C98" s="91">
        <v>23</v>
      </c>
      <c r="D98" s="56" t="s">
        <v>747</v>
      </c>
      <c r="E98" s="120"/>
      <c r="F98" s="35">
        <f t="shared" si="5"/>
        <v>0.20637631015308636</v>
      </c>
      <c r="G98" s="35" t="str">
        <f t="shared" si="6"/>
        <v/>
      </c>
      <c r="H98" s="20"/>
      <c r="L98" s="20"/>
      <c r="M98" s="20"/>
    </row>
    <row r="99" spans="1:14" x14ac:dyDescent="0.25">
      <c r="A99" s="22" t="s">
        <v>145</v>
      </c>
      <c r="B99" s="18" t="s">
        <v>117</v>
      </c>
      <c r="C99" s="91">
        <v>38</v>
      </c>
      <c r="D99" s="56" t="s">
        <v>747</v>
      </c>
      <c r="E99" s="120"/>
      <c r="F99" s="35">
        <f t="shared" si="5"/>
        <v>0.3409695559050992</v>
      </c>
      <c r="G99" s="35" t="str">
        <f t="shared" si="6"/>
        <v/>
      </c>
      <c r="H99" s="20"/>
      <c r="L99" s="20"/>
      <c r="M99" s="20"/>
    </row>
    <row r="100" spans="1:14" x14ac:dyDescent="0.25">
      <c r="A100" s="22" t="s">
        <v>146</v>
      </c>
      <c r="B100" s="41" t="s">
        <v>90</v>
      </c>
      <c r="C100" s="91">
        <f>SUM(C93:C99)</f>
        <v>111.4469</v>
      </c>
      <c r="D100" s="90">
        <f>SUM(D93:D99)</f>
        <v>0</v>
      </c>
      <c r="E100" s="35"/>
      <c r="F100" s="114">
        <f>SUM(F93:F99)</f>
        <v>1</v>
      </c>
      <c r="G100" s="114">
        <f>SUM(G93:G99)</f>
        <v>0</v>
      </c>
      <c r="H100" s="20"/>
      <c r="L100" s="20"/>
      <c r="M100" s="20"/>
    </row>
    <row r="101" spans="1:14" hidden="1" outlineLevel="1" x14ac:dyDescent="0.25">
      <c r="A101" s="22" t="s">
        <v>147</v>
      </c>
      <c r="B101" s="42" t="s">
        <v>120</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148</v>
      </c>
      <c r="B102" s="42" t="s">
        <v>122</v>
      </c>
      <c r="C102" s="34"/>
      <c r="D102" s="35"/>
      <c r="E102" s="35"/>
      <c r="F102" s="35">
        <f t="shared" si="7"/>
        <v>0</v>
      </c>
      <c r="G102" s="35" t="str">
        <f t="shared" si="8"/>
        <v/>
      </c>
      <c r="H102" s="20"/>
      <c r="L102" s="20"/>
      <c r="M102" s="20"/>
    </row>
    <row r="103" spans="1:14" hidden="1" outlineLevel="1" x14ac:dyDescent="0.25">
      <c r="A103" s="22" t="s">
        <v>149</v>
      </c>
      <c r="B103" s="42" t="s">
        <v>124</v>
      </c>
      <c r="C103" s="34"/>
      <c r="D103" s="35"/>
      <c r="E103" s="35"/>
      <c r="F103" s="35">
        <f t="shared" si="7"/>
        <v>0</v>
      </c>
      <c r="G103" s="35" t="str">
        <f t="shared" si="8"/>
        <v/>
      </c>
      <c r="H103" s="20"/>
      <c r="L103" s="20"/>
      <c r="M103" s="20"/>
    </row>
    <row r="104" spans="1:14" hidden="1" outlineLevel="1" x14ac:dyDescent="0.25">
      <c r="A104" s="22" t="s">
        <v>150</v>
      </c>
      <c r="B104" s="42" t="s">
        <v>126</v>
      </c>
      <c r="C104" s="34"/>
      <c r="D104" s="35"/>
      <c r="E104" s="35"/>
      <c r="F104" s="35">
        <f t="shared" si="7"/>
        <v>0</v>
      </c>
      <c r="G104" s="35" t="str">
        <f t="shared" si="8"/>
        <v/>
      </c>
      <c r="H104" s="20"/>
      <c r="L104" s="20"/>
      <c r="M104" s="20"/>
    </row>
    <row r="105" spans="1:14" hidden="1" outlineLevel="1" x14ac:dyDescent="0.25">
      <c r="A105" s="22" t="s">
        <v>151</v>
      </c>
      <c r="B105" s="42" t="s">
        <v>128</v>
      </c>
      <c r="C105" s="34"/>
      <c r="D105" s="35"/>
      <c r="E105" s="35"/>
      <c r="F105" s="35">
        <f t="shared" si="7"/>
        <v>0</v>
      </c>
      <c r="G105" s="35" t="str">
        <f t="shared" si="8"/>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7"/>
        <v>0</v>
      </c>
      <c r="G108" s="35" t="str">
        <f t="shared" si="8"/>
        <v/>
      </c>
      <c r="H108" s="20"/>
      <c r="L108" s="20"/>
      <c r="M108" s="20"/>
    </row>
    <row r="109" spans="1:14" hidden="1" outlineLevel="1" x14ac:dyDescent="0.25">
      <c r="A109" s="22" t="s">
        <v>155</v>
      </c>
      <c r="B109" s="42"/>
      <c r="C109" s="34"/>
      <c r="D109" s="35"/>
      <c r="E109" s="35"/>
      <c r="F109" s="35">
        <f t="shared" si="7"/>
        <v>0</v>
      </c>
      <c r="G109" s="35" t="str">
        <f t="shared" si="8"/>
        <v/>
      </c>
      <c r="H109" s="20"/>
      <c r="L109" s="20"/>
      <c r="M109" s="20"/>
    </row>
    <row r="110" spans="1:14" hidden="1" outlineLevel="1" x14ac:dyDescent="0.25">
      <c r="A110" s="22" t="s">
        <v>156</v>
      </c>
      <c r="B110" s="42"/>
      <c r="C110" s="34"/>
      <c r="D110" s="35"/>
      <c r="E110" s="35"/>
      <c r="F110" s="35">
        <f t="shared" si="7"/>
        <v>0</v>
      </c>
      <c r="G110" s="35" t="str">
        <f t="shared" si="8"/>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128">
        <v>164.62115599000001</v>
      </c>
      <c r="D112" s="128">
        <v>164.62115599000001</v>
      </c>
      <c r="E112" s="35"/>
      <c r="F112" s="35">
        <f t="shared" ref="F112:F123" si="9">IF($C$127=0,"",IF(C112="[for completion]","",C112/$C$127))</f>
        <v>0.99301085422073054</v>
      </c>
      <c r="G112" s="35">
        <f t="shared" ref="G112:G123" si="10">IF($D$127=0,"",IF(D112="[for completion]","",D112/$D$127))</f>
        <v>0.99301085422073054</v>
      </c>
      <c r="H112" s="20"/>
      <c r="I112" s="22"/>
      <c r="J112" s="22"/>
      <c r="K112" s="22"/>
      <c r="L112" s="20"/>
      <c r="M112" s="20"/>
      <c r="N112" s="20"/>
    </row>
    <row r="113" spans="1:14" s="43" customFormat="1" x14ac:dyDescent="0.25">
      <c r="A113" s="22" t="s">
        <v>164</v>
      </c>
      <c r="B113" s="30" t="s">
        <v>165</v>
      </c>
      <c r="C113" s="22">
        <v>0</v>
      </c>
      <c r="D113" s="90">
        <v>0</v>
      </c>
      <c r="E113" s="35"/>
      <c r="F113" s="35">
        <f t="shared" si="9"/>
        <v>0</v>
      </c>
      <c r="G113" s="35">
        <f t="shared" si="10"/>
        <v>0</v>
      </c>
      <c r="H113" s="20"/>
      <c r="I113" s="22"/>
      <c r="J113" s="22"/>
      <c r="K113" s="22"/>
      <c r="L113" s="20"/>
      <c r="M113" s="20"/>
      <c r="N113" s="20"/>
    </row>
    <row r="114" spans="1:14" s="43" customFormat="1" x14ac:dyDescent="0.25">
      <c r="A114" s="22" t="s">
        <v>166</v>
      </c>
      <c r="B114" s="30" t="s">
        <v>167</v>
      </c>
      <c r="C114" s="22">
        <v>0</v>
      </c>
      <c r="D114" s="90">
        <v>0</v>
      </c>
      <c r="E114" s="35"/>
      <c r="F114" s="35">
        <f t="shared" si="9"/>
        <v>0</v>
      </c>
      <c r="G114" s="35">
        <f t="shared" si="10"/>
        <v>0</v>
      </c>
      <c r="H114" s="20"/>
      <c r="I114" s="22"/>
      <c r="J114" s="22"/>
      <c r="K114" s="22"/>
      <c r="L114" s="20"/>
      <c r="M114" s="20"/>
      <c r="N114" s="20"/>
    </row>
    <row r="115" spans="1:14" s="43" customFormat="1" x14ac:dyDescent="0.25">
      <c r="A115" s="22" t="s">
        <v>168</v>
      </c>
      <c r="B115" s="30" t="s">
        <v>169</v>
      </c>
      <c r="C115" s="22">
        <v>0</v>
      </c>
      <c r="D115" s="90">
        <v>0</v>
      </c>
      <c r="E115" s="35"/>
      <c r="F115" s="35">
        <f t="shared" si="9"/>
        <v>0</v>
      </c>
      <c r="G115" s="35">
        <f t="shared" si="10"/>
        <v>0</v>
      </c>
      <c r="H115" s="20"/>
      <c r="I115" s="22"/>
      <c r="J115" s="22"/>
      <c r="K115" s="22"/>
      <c r="L115" s="20"/>
      <c r="M115" s="20"/>
      <c r="N115" s="20"/>
    </row>
    <row r="116" spans="1:14" s="43" customFormat="1" x14ac:dyDescent="0.25">
      <c r="A116" s="22" t="s">
        <v>170</v>
      </c>
      <c r="B116" s="30" t="s">
        <v>171</v>
      </c>
      <c r="C116" s="128">
        <v>1.1586592962962901</v>
      </c>
      <c r="D116" s="128">
        <v>1.1586592962962901</v>
      </c>
      <c r="E116" s="35"/>
      <c r="F116" s="35">
        <f t="shared" si="9"/>
        <v>6.9891457792694697E-3</v>
      </c>
      <c r="G116" s="35">
        <f t="shared" si="10"/>
        <v>6.9891457792694697E-3</v>
      </c>
      <c r="H116" s="20"/>
      <c r="I116" s="22"/>
      <c r="J116" s="22"/>
      <c r="K116" s="22"/>
      <c r="L116" s="20"/>
      <c r="M116" s="20"/>
      <c r="N116" s="20"/>
    </row>
    <row r="117" spans="1:14" s="43" customFormat="1" x14ac:dyDescent="0.25">
      <c r="A117" s="22" t="s">
        <v>172</v>
      </c>
      <c r="B117" s="30" t="s">
        <v>173</v>
      </c>
      <c r="C117" s="22">
        <v>0</v>
      </c>
      <c r="D117" s="90">
        <v>0</v>
      </c>
      <c r="E117" s="35"/>
      <c r="F117" s="35">
        <f t="shared" si="9"/>
        <v>0</v>
      </c>
      <c r="G117" s="35">
        <f t="shared" si="10"/>
        <v>0</v>
      </c>
      <c r="H117" s="20"/>
      <c r="I117" s="22"/>
      <c r="J117" s="22"/>
      <c r="K117" s="22"/>
      <c r="L117" s="20"/>
      <c r="M117" s="20"/>
      <c r="N117" s="20"/>
    </row>
    <row r="118" spans="1:14" x14ac:dyDescent="0.25">
      <c r="A118" s="22" t="s">
        <v>174</v>
      </c>
      <c r="B118" s="30" t="s">
        <v>175</v>
      </c>
      <c r="C118" s="22">
        <v>0</v>
      </c>
      <c r="D118" s="90">
        <v>0</v>
      </c>
      <c r="E118" s="35"/>
      <c r="F118" s="35">
        <f t="shared" si="9"/>
        <v>0</v>
      </c>
      <c r="G118" s="35">
        <f t="shared" si="10"/>
        <v>0</v>
      </c>
      <c r="H118" s="20"/>
      <c r="L118" s="20"/>
      <c r="M118" s="20"/>
    </row>
    <row r="119" spans="1:14" x14ac:dyDescent="0.25">
      <c r="A119" s="22" t="s">
        <v>176</v>
      </c>
      <c r="B119" s="30" t="s">
        <v>177</v>
      </c>
      <c r="C119" s="22">
        <v>0</v>
      </c>
      <c r="D119" s="90">
        <v>0</v>
      </c>
      <c r="E119" s="35"/>
      <c r="F119" s="35">
        <f t="shared" si="9"/>
        <v>0</v>
      </c>
      <c r="G119" s="35">
        <f t="shared" si="10"/>
        <v>0</v>
      </c>
      <c r="H119" s="20"/>
      <c r="L119" s="20"/>
      <c r="M119" s="20"/>
    </row>
    <row r="120" spans="1:14" x14ac:dyDescent="0.25">
      <c r="A120" s="22" t="s">
        <v>178</v>
      </c>
      <c r="B120" s="30" t="s">
        <v>179</v>
      </c>
      <c r="C120" s="22">
        <v>0</v>
      </c>
      <c r="D120" s="90">
        <v>0</v>
      </c>
      <c r="E120" s="35"/>
      <c r="F120" s="35">
        <f t="shared" si="9"/>
        <v>0</v>
      </c>
      <c r="G120" s="35">
        <f t="shared" si="10"/>
        <v>0</v>
      </c>
      <c r="H120" s="20"/>
      <c r="L120" s="20"/>
      <c r="M120" s="20"/>
    </row>
    <row r="121" spans="1:14" x14ac:dyDescent="0.25">
      <c r="A121" s="22" t="s">
        <v>180</v>
      </c>
      <c r="B121" s="30" t="s">
        <v>181</v>
      </c>
      <c r="C121" s="22">
        <v>0</v>
      </c>
      <c r="D121" s="90">
        <v>0</v>
      </c>
      <c r="E121" s="35"/>
      <c r="F121" s="35">
        <f t="shared" si="9"/>
        <v>0</v>
      </c>
      <c r="G121" s="35">
        <f t="shared" si="10"/>
        <v>0</v>
      </c>
      <c r="H121" s="20"/>
      <c r="L121" s="20"/>
      <c r="M121" s="20"/>
    </row>
    <row r="122" spans="1:14" x14ac:dyDescent="0.25">
      <c r="A122" s="22" t="s">
        <v>182</v>
      </c>
      <c r="B122" s="30" t="s">
        <v>183</v>
      </c>
      <c r="C122" s="22">
        <v>0</v>
      </c>
      <c r="D122" s="90">
        <v>0</v>
      </c>
      <c r="E122" s="35"/>
      <c r="F122" s="35">
        <f t="shared" si="9"/>
        <v>0</v>
      </c>
      <c r="G122" s="35">
        <f t="shared" si="10"/>
        <v>0</v>
      </c>
      <c r="H122" s="20"/>
      <c r="L122" s="20"/>
      <c r="M122" s="20"/>
    </row>
    <row r="123" spans="1:14" x14ac:dyDescent="0.25">
      <c r="A123" s="22" t="s">
        <v>184</v>
      </c>
      <c r="B123" s="30" t="s">
        <v>185</v>
      </c>
      <c r="C123" s="22">
        <v>0</v>
      </c>
      <c r="D123" s="90">
        <v>0</v>
      </c>
      <c r="E123" s="35"/>
      <c r="F123" s="35">
        <f t="shared" si="9"/>
        <v>0</v>
      </c>
      <c r="G123" s="35">
        <f t="shared" si="10"/>
        <v>0</v>
      </c>
      <c r="H123" s="20"/>
      <c r="L123" s="20"/>
      <c r="M123" s="20"/>
    </row>
    <row r="124" spans="1:14" x14ac:dyDescent="0.25">
      <c r="A124" s="22" t="s">
        <v>186</v>
      </c>
      <c r="B124" s="30" t="s">
        <v>187</v>
      </c>
      <c r="C124" s="22">
        <v>0</v>
      </c>
      <c r="D124" s="90">
        <v>0</v>
      </c>
      <c r="E124" s="35"/>
      <c r="F124" s="35">
        <f t="shared" ref="F124:F125" si="11">IF($C$127=0,"",IF(C124="[for completion]","",C124/$C$127))</f>
        <v>0</v>
      </c>
      <c r="G124" s="35">
        <f t="shared" ref="G124:G125" si="12">IF($D$127=0,"",IF(D124="[for completion]","",D124/$D$127))</f>
        <v>0</v>
      </c>
      <c r="H124" s="20"/>
      <c r="L124" s="20"/>
      <c r="M124" s="20"/>
    </row>
    <row r="125" spans="1:14" x14ac:dyDescent="0.25">
      <c r="A125" s="22" t="s">
        <v>188</v>
      </c>
      <c r="B125" s="30" t="s">
        <v>189</v>
      </c>
      <c r="C125" s="22">
        <v>0</v>
      </c>
      <c r="D125" s="90">
        <v>0</v>
      </c>
      <c r="E125" s="35"/>
      <c r="F125" s="35">
        <f t="shared" si="11"/>
        <v>0</v>
      </c>
      <c r="G125" s="35">
        <f t="shared" si="12"/>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165.7798152862963</v>
      </c>
      <c r="D127" s="91">
        <f>SUM(D112:D126)</f>
        <v>165.7798152862963</v>
      </c>
      <c r="E127" s="35"/>
      <c r="F127" s="35">
        <f>SUM(F112:F126)</f>
        <v>1</v>
      </c>
      <c r="G127" s="35">
        <f>SUM(G112:G126)</f>
        <v>1</v>
      </c>
      <c r="H127" s="20"/>
      <c r="L127" s="20"/>
      <c r="M127" s="20"/>
    </row>
    <row r="128" spans="1:14" hidden="1" outlineLevel="1" x14ac:dyDescent="0.25">
      <c r="A128" s="22" t="s">
        <v>192</v>
      </c>
      <c r="B128" s="38" t="s">
        <v>92</v>
      </c>
      <c r="C128" s="139"/>
      <c r="D128" s="90"/>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193</v>
      </c>
      <c r="B129" s="38" t="s">
        <v>92</v>
      </c>
      <c r="E129" s="35"/>
      <c r="F129" s="35">
        <f t="shared" si="13"/>
        <v>0</v>
      </c>
      <c r="G129" s="35">
        <f t="shared" si="14"/>
        <v>0</v>
      </c>
      <c r="H129" s="20"/>
      <c r="L129" s="20"/>
      <c r="M129" s="20"/>
    </row>
    <row r="130" spans="1:14" hidden="1" outlineLevel="1" x14ac:dyDescent="0.25">
      <c r="A130" s="22" t="s">
        <v>194</v>
      </c>
      <c r="B130" s="38" t="s">
        <v>92</v>
      </c>
      <c r="E130" s="35"/>
      <c r="F130" s="35">
        <f t="shared" si="13"/>
        <v>0</v>
      </c>
      <c r="G130" s="35">
        <f t="shared" si="14"/>
        <v>0</v>
      </c>
      <c r="H130" s="20"/>
      <c r="L130" s="20"/>
      <c r="M130" s="20"/>
    </row>
    <row r="131" spans="1:14" hidden="1" outlineLevel="1" x14ac:dyDescent="0.25">
      <c r="A131" s="22" t="s">
        <v>195</v>
      </c>
      <c r="B131" s="38" t="s">
        <v>92</v>
      </c>
      <c r="E131" s="35"/>
      <c r="F131" s="35">
        <f t="shared" si="13"/>
        <v>0</v>
      </c>
      <c r="G131" s="35">
        <f t="shared" si="14"/>
        <v>0</v>
      </c>
      <c r="H131" s="20"/>
      <c r="L131" s="20"/>
      <c r="M131" s="20"/>
    </row>
    <row r="132" spans="1:14" hidden="1" outlineLevel="1" x14ac:dyDescent="0.25">
      <c r="A132" s="22" t="s">
        <v>196</v>
      </c>
      <c r="B132" s="38" t="s">
        <v>92</v>
      </c>
      <c r="E132" s="35"/>
      <c r="F132" s="35">
        <f t="shared" si="13"/>
        <v>0</v>
      </c>
      <c r="G132" s="35">
        <f t="shared" si="14"/>
        <v>0</v>
      </c>
      <c r="H132" s="20"/>
      <c r="L132" s="20"/>
      <c r="M132" s="20"/>
    </row>
    <row r="133" spans="1:14" hidden="1" outlineLevel="1" x14ac:dyDescent="0.25">
      <c r="A133" s="22" t="s">
        <v>197</v>
      </c>
      <c r="B133" s="38" t="s">
        <v>92</v>
      </c>
      <c r="E133" s="35"/>
      <c r="F133" s="35">
        <f t="shared" si="13"/>
        <v>0</v>
      </c>
      <c r="G133" s="35">
        <f t="shared" si="14"/>
        <v>0</v>
      </c>
      <c r="H133" s="20"/>
      <c r="L133" s="20"/>
      <c r="M133" s="20"/>
    </row>
    <row r="134" spans="1:14" hidden="1" outlineLevel="1" x14ac:dyDescent="0.25">
      <c r="A134" s="22" t="s">
        <v>198</v>
      </c>
      <c r="B134" s="38" t="s">
        <v>92</v>
      </c>
      <c r="E134" s="35"/>
      <c r="F134" s="35">
        <f t="shared" si="13"/>
        <v>0</v>
      </c>
      <c r="G134" s="35">
        <f t="shared" si="14"/>
        <v>0</v>
      </c>
      <c r="H134" s="20"/>
      <c r="L134" s="20"/>
      <c r="M134" s="20"/>
    </row>
    <row r="135" spans="1:14" hidden="1" outlineLevel="1" x14ac:dyDescent="0.25">
      <c r="A135" s="22" t="s">
        <v>199</v>
      </c>
      <c r="B135" s="38" t="s">
        <v>92</v>
      </c>
      <c r="E135" s="35"/>
      <c r="F135" s="35">
        <f t="shared" si="13"/>
        <v>0</v>
      </c>
      <c r="G135" s="35">
        <f t="shared" si="14"/>
        <v>0</v>
      </c>
      <c r="H135" s="20"/>
      <c r="L135" s="20"/>
      <c r="M135" s="20"/>
    </row>
    <row r="136" spans="1:14" hidden="1" outlineLevel="1" x14ac:dyDescent="0.25">
      <c r="A136" s="22" t="s">
        <v>200</v>
      </c>
      <c r="B136" s="38" t="s">
        <v>92</v>
      </c>
      <c r="C136" s="39"/>
      <c r="D136" s="115"/>
      <c r="E136" s="115"/>
      <c r="F136" s="35">
        <f t="shared" si="13"/>
        <v>0</v>
      </c>
      <c r="G136" s="35">
        <f t="shared" si="14"/>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111.4619</v>
      </c>
      <c r="D138" s="91">
        <v>111.4619</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5"/>
        <v>0</v>
      </c>
      <c r="G140" s="35">
        <f t="shared" si="16"/>
        <v>0</v>
      </c>
      <c r="H140" s="20"/>
      <c r="I140" s="22"/>
      <c r="J140" s="22"/>
      <c r="K140" s="22"/>
      <c r="L140" s="20"/>
      <c r="M140" s="20"/>
      <c r="N140" s="20"/>
    </row>
    <row r="141" spans="1:14" s="43" customFormat="1" x14ac:dyDescent="0.25">
      <c r="A141" s="22" t="s">
        <v>205</v>
      </c>
      <c r="B141" s="30" t="s">
        <v>169</v>
      </c>
      <c r="C141" s="22">
        <v>0</v>
      </c>
      <c r="D141" s="90">
        <v>0</v>
      </c>
      <c r="E141" s="35"/>
      <c r="F141" s="35">
        <f t="shared" si="15"/>
        <v>0</v>
      </c>
      <c r="G141" s="35">
        <f t="shared" si="16"/>
        <v>0</v>
      </c>
      <c r="H141" s="20"/>
      <c r="I141" s="22"/>
      <c r="J141" s="22"/>
      <c r="K141" s="22"/>
      <c r="L141" s="20"/>
      <c r="M141" s="20"/>
      <c r="N141" s="20"/>
    </row>
    <row r="142" spans="1:14" s="43" customFormat="1" x14ac:dyDescent="0.25">
      <c r="A142" s="22" t="s">
        <v>206</v>
      </c>
      <c r="B142" s="30" t="s">
        <v>171</v>
      </c>
      <c r="C142" s="22">
        <v>0</v>
      </c>
      <c r="D142" s="90">
        <v>0</v>
      </c>
      <c r="E142" s="35"/>
      <c r="F142" s="35">
        <f t="shared" si="15"/>
        <v>0</v>
      </c>
      <c r="G142" s="35">
        <f t="shared" si="16"/>
        <v>0</v>
      </c>
      <c r="H142" s="20"/>
      <c r="I142" s="22"/>
      <c r="J142" s="22"/>
      <c r="K142" s="22"/>
      <c r="L142" s="20"/>
      <c r="M142" s="20"/>
      <c r="N142" s="20"/>
    </row>
    <row r="143" spans="1:14" s="43" customFormat="1" x14ac:dyDescent="0.25">
      <c r="A143" s="22" t="s">
        <v>207</v>
      </c>
      <c r="B143" s="30" t="s">
        <v>173</v>
      </c>
      <c r="C143" s="22">
        <v>0</v>
      </c>
      <c r="D143" s="90">
        <v>0</v>
      </c>
      <c r="E143" s="35"/>
      <c r="F143" s="35">
        <f t="shared" si="15"/>
        <v>0</v>
      </c>
      <c r="G143" s="35">
        <f t="shared" si="16"/>
        <v>0</v>
      </c>
      <c r="H143" s="20"/>
      <c r="I143" s="22"/>
      <c r="J143" s="22"/>
      <c r="K143" s="22"/>
      <c r="L143" s="20"/>
      <c r="M143" s="20"/>
      <c r="N143" s="20"/>
    </row>
    <row r="144" spans="1:14" x14ac:dyDescent="0.25">
      <c r="A144" s="22" t="s">
        <v>208</v>
      </c>
      <c r="B144" s="30" t="s">
        <v>175</v>
      </c>
      <c r="C144" s="22">
        <v>0</v>
      </c>
      <c r="D144" s="90">
        <v>0</v>
      </c>
      <c r="E144" s="35"/>
      <c r="F144" s="35">
        <f t="shared" si="15"/>
        <v>0</v>
      </c>
      <c r="G144" s="35">
        <f t="shared" si="16"/>
        <v>0</v>
      </c>
      <c r="H144" s="20"/>
      <c r="L144" s="20"/>
      <c r="M144" s="20"/>
    </row>
    <row r="145" spans="1:13" x14ac:dyDescent="0.25">
      <c r="A145" s="22" t="s">
        <v>209</v>
      </c>
      <c r="B145" s="30" t="s">
        <v>177</v>
      </c>
      <c r="C145" s="22">
        <v>0</v>
      </c>
      <c r="D145" s="90">
        <v>0</v>
      </c>
      <c r="E145" s="35"/>
      <c r="F145" s="35">
        <f t="shared" si="15"/>
        <v>0</v>
      </c>
      <c r="G145" s="35">
        <f t="shared" si="16"/>
        <v>0</v>
      </c>
      <c r="H145" s="20"/>
      <c r="L145" s="20"/>
      <c r="M145" s="20"/>
    </row>
    <row r="146" spans="1:13" x14ac:dyDescent="0.25">
      <c r="A146" s="22" t="s">
        <v>210</v>
      </c>
      <c r="B146" s="30" t="s">
        <v>179</v>
      </c>
      <c r="C146" s="22">
        <v>0</v>
      </c>
      <c r="D146" s="90">
        <v>0</v>
      </c>
      <c r="E146" s="35"/>
      <c r="F146" s="35">
        <f t="shared" si="15"/>
        <v>0</v>
      </c>
      <c r="G146" s="35">
        <f t="shared" si="16"/>
        <v>0</v>
      </c>
      <c r="H146" s="20"/>
      <c r="L146" s="20"/>
      <c r="M146" s="20"/>
    </row>
    <row r="147" spans="1:13" x14ac:dyDescent="0.25">
      <c r="A147" s="22" t="s">
        <v>211</v>
      </c>
      <c r="B147" s="30" t="s">
        <v>181</v>
      </c>
      <c r="C147" s="22">
        <v>0</v>
      </c>
      <c r="D147" s="90">
        <v>0</v>
      </c>
      <c r="E147" s="35"/>
      <c r="F147" s="35">
        <f t="shared" si="15"/>
        <v>0</v>
      </c>
      <c r="G147" s="35">
        <f t="shared" si="16"/>
        <v>0</v>
      </c>
      <c r="H147" s="20"/>
      <c r="L147" s="20"/>
      <c r="M147" s="20"/>
    </row>
    <row r="148" spans="1:13" x14ac:dyDescent="0.25">
      <c r="A148" s="22" t="s">
        <v>212</v>
      </c>
      <c r="B148" s="30" t="s">
        <v>183</v>
      </c>
      <c r="C148" s="22">
        <v>0</v>
      </c>
      <c r="D148" s="90">
        <v>0</v>
      </c>
      <c r="E148" s="35"/>
      <c r="F148" s="35">
        <f t="shared" si="15"/>
        <v>0</v>
      </c>
      <c r="G148" s="35">
        <f t="shared" si="16"/>
        <v>0</v>
      </c>
      <c r="H148" s="20"/>
      <c r="L148" s="20"/>
      <c r="M148" s="20"/>
    </row>
    <row r="149" spans="1:13" x14ac:dyDescent="0.25">
      <c r="A149" s="22" t="s">
        <v>213</v>
      </c>
      <c r="B149" s="30" t="s">
        <v>185</v>
      </c>
      <c r="C149" s="22">
        <v>0</v>
      </c>
      <c r="D149" s="90">
        <v>0</v>
      </c>
      <c r="E149" s="35"/>
      <c r="F149" s="35">
        <f t="shared" si="15"/>
        <v>0</v>
      </c>
      <c r="G149" s="35">
        <f t="shared" si="16"/>
        <v>0</v>
      </c>
      <c r="H149" s="20"/>
      <c r="L149" s="20"/>
      <c r="M149" s="20"/>
    </row>
    <row r="150" spans="1:13" x14ac:dyDescent="0.25">
      <c r="A150" s="22" t="s">
        <v>214</v>
      </c>
      <c r="B150" s="30" t="s">
        <v>187</v>
      </c>
      <c r="C150" s="22">
        <v>0</v>
      </c>
      <c r="D150" s="90">
        <v>0</v>
      </c>
      <c r="E150" s="35"/>
      <c r="F150" s="35">
        <f t="shared" si="15"/>
        <v>0</v>
      </c>
      <c r="G150" s="35">
        <f t="shared" si="16"/>
        <v>0</v>
      </c>
      <c r="H150" s="20"/>
      <c r="L150" s="20"/>
      <c r="M150" s="20"/>
    </row>
    <row r="151" spans="1:13" x14ac:dyDescent="0.25">
      <c r="A151" s="22" t="s">
        <v>215</v>
      </c>
      <c r="B151" s="30" t="s">
        <v>189</v>
      </c>
      <c r="C151" s="22">
        <v>0</v>
      </c>
      <c r="D151" s="90">
        <v>0</v>
      </c>
      <c r="E151" s="35"/>
      <c r="F151" s="35">
        <f t="shared" si="15"/>
        <v>0</v>
      </c>
      <c r="G151" s="35">
        <f t="shared" si="16"/>
        <v>0</v>
      </c>
      <c r="H151" s="20"/>
      <c r="L151" s="20"/>
      <c r="M151" s="20"/>
    </row>
    <row r="152" spans="1:13" x14ac:dyDescent="0.25">
      <c r="A152" s="22" t="s">
        <v>216</v>
      </c>
      <c r="B152" s="30" t="s">
        <v>88</v>
      </c>
      <c r="C152" s="22">
        <v>0</v>
      </c>
      <c r="D152" s="90">
        <v>0</v>
      </c>
      <c r="E152" s="35"/>
      <c r="F152" s="35">
        <f t="shared" si="15"/>
        <v>0</v>
      </c>
      <c r="G152" s="35">
        <f t="shared" si="16"/>
        <v>0</v>
      </c>
      <c r="H152" s="20"/>
      <c r="L152" s="20"/>
      <c r="M152" s="20"/>
    </row>
    <row r="153" spans="1:13" x14ac:dyDescent="0.25">
      <c r="A153" s="22" t="s">
        <v>217</v>
      </c>
      <c r="B153" s="41" t="s">
        <v>90</v>
      </c>
      <c r="C153" s="91">
        <f>SUM(C138:C152)</f>
        <v>111.4619</v>
      </c>
      <c r="D153" s="91">
        <f>SUM(D138:D152)</f>
        <v>111.4619</v>
      </c>
      <c r="E153" s="35"/>
      <c r="F153" s="35">
        <f>SUM(F138:F152)</f>
        <v>1</v>
      </c>
      <c r="G153" s="35">
        <f>SUM(G138:G152)</f>
        <v>1</v>
      </c>
      <c r="H153" s="20"/>
      <c r="L153" s="20"/>
      <c r="M153" s="20"/>
    </row>
    <row r="154" spans="1:13" hidden="1" outlineLevel="1" x14ac:dyDescent="0.25">
      <c r="A154" s="22" t="s">
        <v>218</v>
      </c>
      <c r="B154" s="38" t="s">
        <v>92</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219</v>
      </c>
      <c r="B155" s="38" t="s">
        <v>92</v>
      </c>
      <c r="E155" s="35"/>
      <c r="F155" s="35">
        <f t="shared" si="17"/>
        <v>0</v>
      </c>
      <c r="G155" s="35">
        <f t="shared" si="18"/>
        <v>0</v>
      </c>
      <c r="H155" s="20"/>
      <c r="L155" s="20"/>
      <c r="M155" s="20"/>
    </row>
    <row r="156" spans="1:13" hidden="1" outlineLevel="1" x14ac:dyDescent="0.25">
      <c r="A156" s="22" t="s">
        <v>220</v>
      </c>
      <c r="B156" s="38" t="s">
        <v>92</v>
      </c>
      <c r="E156" s="35"/>
      <c r="F156" s="35">
        <f t="shared" si="17"/>
        <v>0</v>
      </c>
      <c r="G156" s="35">
        <f t="shared" si="18"/>
        <v>0</v>
      </c>
      <c r="H156" s="20"/>
      <c r="L156" s="20"/>
      <c r="M156" s="20"/>
    </row>
    <row r="157" spans="1:13" hidden="1" outlineLevel="1" x14ac:dyDescent="0.25">
      <c r="A157" s="22" t="s">
        <v>221</v>
      </c>
      <c r="B157" s="38" t="s">
        <v>92</v>
      </c>
      <c r="E157" s="35"/>
      <c r="F157" s="35">
        <f t="shared" si="17"/>
        <v>0</v>
      </c>
      <c r="G157" s="35">
        <f t="shared" si="18"/>
        <v>0</v>
      </c>
      <c r="H157" s="20"/>
      <c r="L157" s="20"/>
      <c r="M157" s="20"/>
    </row>
    <row r="158" spans="1:13" hidden="1" outlineLevel="1" x14ac:dyDescent="0.25">
      <c r="A158" s="22" t="s">
        <v>222</v>
      </c>
      <c r="B158" s="38" t="s">
        <v>92</v>
      </c>
      <c r="E158" s="35"/>
      <c r="F158" s="35">
        <f t="shared" si="17"/>
        <v>0</v>
      </c>
      <c r="G158" s="35">
        <f t="shared" si="18"/>
        <v>0</v>
      </c>
      <c r="H158" s="20"/>
      <c r="L158" s="20"/>
      <c r="M158" s="20"/>
    </row>
    <row r="159" spans="1:13" hidden="1" outlineLevel="1" x14ac:dyDescent="0.25">
      <c r="A159" s="22" t="s">
        <v>223</v>
      </c>
      <c r="B159" s="38" t="s">
        <v>92</v>
      </c>
      <c r="E159" s="35"/>
      <c r="F159" s="35">
        <f t="shared" si="17"/>
        <v>0</v>
      </c>
      <c r="G159" s="35">
        <f t="shared" si="18"/>
        <v>0</v>
      </c>
      <c r="H159" s="20"/>
      <c r="L159" s="20"/>
      <c r="M159" s="20"/>
    </row>
    <row r="160" spans="1:13" hidden="1" outlineLevel="1" x14ac:dyDescent="0.25">
      <c r="A160" s="22" t="s">
        <v>224</v>
      </c>
      <c r="B160" s="38" t="s">
        <v>92</v>
      </c>
      <c r="E160" s="35"/>
      <c r="F160" s="35">
        <f t="shared" si="17"/>
        <v>0</v>
      </c>
      <c r="G160" s="35">
        <f t="shared" si="18"/>
        <v>0</v>
      </c>
      <c r="H160" s="20"/>
      <c r="L160" s="20"/>
      <c r="M160" s="20"/>
    </row>
    <row r="161" spans="1:13" hidden="1" outlineLevel="1" x14ac:dyDescent="0.25">
      <c r="A161" s="22" t="s">
        <v>225</v>
      </c>
      <c r="B161" s="38" t="s">
        <v>92</v>
      </c>
      <c r="E161" s="35"/>
      <c r="F161" s="35">
        <f t="shared" si="17"/>
        <v>0</v>
      </c>
      <c r="G161" s="35">
        <f t="shared" si="18"/>
        <v>0</v>
      </c>
      <c r="H161" s="20"/>
      <c r="L161" s="20"/>
      <c r="M161" s="20"/>
    </row>
    <row r="162" spans="1:13" hidden="1" outlineLevel="1" x14ac:dyDescent="0.25">
      <c r="A162" s="22" t="s">
        <v>226</v>
      </c>
      <c r="B162" s="38" t="s">
        <v>92</v>
      </c>
      <c r="C162" s="39"/>
      <c r="D162" s="115"/>
      <c r="E162" s="115"/>
      <c r="F162" s="35">
        <f t="shared" si="17"/>
        <v>0</v>
      </c>
      <c r="G162" s="35">
        <f t="shared" si="18"/>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111.4619</v>
      </c>
      <c r="D164" s="91">
        <v>111.4619</v>
      </c>
      <c r="E164" s="88"/>
      <c r="F164" s="88">
        <f>IF($C$167=0,"",IF(C164="[for completion]","",C164/$C$167))</f>
        <v>1</v>
      </c>
      <c r="G164" s="88">
        <f>IF($D$167=0,"",IF(D164="[for completion]","",D164/$D$167))</f>
        <v>1</v>
      </c>
      <c r="H164" s="20"/>
      <c r="L164" s="20"/>
      <c r="M164" s="20"/>
    </row>
    <row r="165" spans="1:13" x14ac:dyDescent="0.25">
      <c r="A165" s="22" t="s">
        <v>231</v>
      </c>
      <c r="B165" s="20" t="s">
        <v>232</v>
      </c>
      <c r="C165" s="91">
        <v>0</v>
      </c>
      <c r="D165" s="91">
        <v>0</v>
      </c>
      <c r="E165" s="88"/>
      <c r="F165" s="88">
        <f>IF($C$167=0,"",IF(C165="[for completion]","",C165/$C$167))</f>
        <v>0</v>
      </c>
      <c r="G165" s="88">
        <f>IF($D$167=0,"",IF(D165="[for completion]","",D165/$D$167))</f>
        <v>0</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111.4619</v>
      </c>
      <c r="D167" s="91">
        <f>SUM(D164:D166)</f>
        <v>111.4619</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38</v>
      </c>
      <c r="D174" s="118"/>
      <c r="E174" s="108"/>
      <c r="F174" s="35">
        <f>IF($C$179=0,"",IF(C174="[for completion]","",C174/$C$179))</f>
        <v>1</v>
      </c>
      <c r="G174" s="35"/>
      <c r="H174" s="20"/>
      <c r="L174" s="20"/>
      <c r="M174" s="20"/>
    </row>
    <row r="175" spans="1:13" ht="30" x14ac:dyDescent="0.25">
      <c r="A175" s="22" t="s">
        <v>8</v>
      </c>
      <c r="B175" s="30" t="s">
        <v>898</v>
      </c>
      <c r="C175" s="22">
        <v>0</v>
      </c>
      <c r="E175" s="114"/>
      <c r="F175" s="35">
        <f>IF($C$179=0,"",IF(C175="[for completion]","",C175/$C$179))</f>
        <v>0</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0</v>
      </c>
      <c r="E177" s="114"/>
      <c r="F177" s="35">
        <f t="shared" ref="F177:F187" si="19">IF($C$179=0,"",IF(C177="[for completion]","",C177/$C$179))</f>
        <v>0</v>
      </c>
      <c r="G177" s="35"/>
      <c r="H177" s="20"/>
      <c r="L177" s="20"/>
      <c r="M177" s="20"/>
    </row>
    <row r="178" spans="1:13" x14ac:dyDescent="0.25">
      <c r="A178" s="22" t="s">
        <v>248</v>
      </c>
      <c r="B178" s="30" t="s">
        <v>88</v>
      </c>
      <c r="C178" s="22">
        <v>0</v>
      </c>
      <c r="E178" s="114"/>
      <c r="F178" s="35">
        <f t="shared" si="19"/>
        <v>0</v>
      </c>
      <c r="G178" s="35"/>
      <c r="H178" s="20"/>
      <c r="L178" s="20"/>
      <c r="M178" s="20"/>
    </row>
    <row r="179" spans="1:13" x14ac:dyDescent="0.25">
      <c r="A179" s="22" t="s">
        <v>9</v>
      </c>
      <c r="B179" s="41" t="s">
        <v>90</v>
      </c>
      <c r="C179" s="91">
        <f>SUM(C174:C178)</f>
        <v>38</v>
      </c>
      <c r="E179" s="114"/>
      <c r="F179" s="114">
        <f>SUM(F174:F178)</f>
        <v>1</v>
      </c>
      <c r="G179" s="35"/>
      <c r="H179" s="20"/>
      <c r="L179" s="20"/>
      <c r="M179" s="20"/>
    </row>
    <row r="180" spans="1:13" hidden="1" outlineLevel="1" x14ac:dyDescent="0.25">
      <c r="A180" s="22" t="s">
        <v>249</v>
      </c>
      <c r="B180" s="46" t="s">
        <v>250</v>
      </c>
      <c r="E180" s="114"/>
      <c r="F180" s="35">
        <f t="shared" si="19"/>
        <v>0</v>
      </c>
      <c r="G180" s="35"/>
      <c r="H180" s="20"/>
      <c r="L180" s="20"/>
      <c r="M180" s="20"/>
    </row>
    <row r="181" spans="1:13" s="46" customFormat="1" ht="30" hidden="1" outlineLevel="1" x14ac:dyDescent="0.25">
      <c r="A181" s="22" t="s">
        <v>251</v>
      </c>
      <c r="B181" s="46" t="s">
        <v>252</v>
      </c>
      <c r="D181" s="121"/>
      <c r="E181" s="121"/>
      <c r="F181" s="35">
        <f t="shared" si="19"/>
        <v>0</v>
      </c>
      <c r="G181" s="121"/>
    </row>
    <row r="182" spans="1:13" ht="30" hidden="1" outlineLevel="1" x14ac:dyDescent="0.25">
      <c r="A182" s="22" t="s">
        <v>253</v>
      </c>
      <c r="B182" s="46" t="s">
        <v>254</v>
      </c>
      <c r="E182" s="114"/>
      <c r="F182" s="35">
        <f t="shared" si="19"/>
        <v>0</v>
      </c>
      <c r="G182" s="35"/>
      <c r="H182" s="20"/>
      <c r="L182" s="20"/>
      <c r="M182" s="20"/>
    </row>
    <row r="183" spans="1:13" hidden="1" outlineLevel="1" x14ac:dyDescent="0.25">
      <c r="A183" s="22" t="s">
        <v>255</v>
      </c>
      <c r="B183" s="46" t="s">
        <v>256</v>
      </c>
      <c r="E183" s="114"/>
      <c r="F183" s="35">
        <f t="shared" si="19"/>
        <v>0</v>
      </c>
      <c r="G183" s="35"/>
      <c r="H183" s="20"/>
      <c r="L183" s="20"/>
      <c r="M183" s="20"/>
    </row>
    <row r="184" spans="1:13" s="46" customFormat="1" ht="30" hidden="1" outlineLevel="1" x14ac:dyDescent="0.25">
      <c r="A184" s="22" t="s">
        <v>257</v>
      </c>
      <c r="B184" s="46" t="s">
        <v>258</v>
      </c>
      <c r="D184" s="121"/>
      <c r="E184" s="121"/>
      <c r="F184" s="35">
        <f t="shared" si="19"/>
        <v>0</v>
      </c>
      <c r="G184" s="121"/>
    </row>
    <row r="185" spans="1:13" ht="30" hidden="1" outlineLevel="1" x14ac:dyDescent="0.25">
      <c r="A185" s="22" t="s">
        <v>259</v>
      </c>
      <c r="B185" s="46" t="s">
        <v>260</v>
      </c>
      <c r="E185" s="114"/>
      <c r="F185" s="35">
        <f t="shared" si="19"/>
        <v>0</v>
      </c>
      <c r="G185" s="35"/>
      <c r="H185" s="20"/>
      <c r="L185" s="20"/>
      <c r="M185" s="20"/>
    </row>
    <row r="186" spans="1:13" hidden="1" outlineLevel="1" x14ac:dyDescent="0.25">
      <c r="A186" s="22" t="s">
        <v>261</v>
      </c>
      <c r="B186" s="46" t="s">
        <v>262</v>
      </c>
      <c r="E186" s="114"/>
      <c r="F186" s="35">
        <f t="shared" si="19"/>
        <v>0</v>
      </c>
      <c r="G186" s="35"/>
      <c r="H186" s="20"/>
      <c r="L186" s="20"/>
      <c r="M186" s="20"/>
    </row>
    <row r="187" spans="1:13" hidden="1" outlineLevel="1" x14ac:dyDescent="0.25">
      <c r="A187" s="22" t="s">
        <v>263</v>
      </c>
      <c r="B187" s="46" t="s">
        <v>264</v>
      </c>
      <c r="E187" s="114"/>
      <c r="F187" s="35">
        <f t="shared" si="19"/>
        <v>0</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f>IF($C$179=0,"",IF(C191="[for completion]","",C191/$C$179))</f>
        <v>0</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38</v>
      </c>
      <c r="E193" s="35"/>
      <c r="F193" s="35">
        <f t="shared" ref="F193:F206" si="20">IF($C$208=0,"",IF(C193="[for completion]","",C193/$C$208))</f>
        <v>1</v>
      </c>
      <c r="G193" s="35"/>
      <c r="H193" s="20"/>
      <c r="L193" s="20"/>
      <c r="M193" s="20"/>
    </row>
    <row r="194" spans="1:13" x14ac:dyDescent="0.25">
      <c r="A194" s="22" t="s">
        <v>272</v>
      </c>
      <c r="B194" s="30" t="s">
        <v>273</v>
      </c>
      <c r="C194" s="22">
        <v>0</v>
      </c>
      <c r="E194" s="114"/>
      <c r="F194" s="35">
        <f t="shared" si="20"/>
        <v>0</v>
      </c>
      <c r="G194" s="114"/>
      <c r="H194" s="20"/>
      <c r="L194" s="20"/>
      <c r="M194" s="20"/>
    </row>
    <row r="195" spans="1:13" x14ac:dyDescent="0.25">
      <c r="A195" s="22" t="s">
        <v>274</v>
      </c>
      <c r="B195" s="30" t="s">
        <v>275</v>
      </c>
      <c r="C195" s="22">
        <v>0</v>
      </c>
      <c r="E195" s="114"/>
      <c r="F195" s="35">
        <f t="shared" si="20"/>
        <v>0</v>
      </c>
      <c r="G195" s="114"/>
      <c r="H195" s="20"/>
      <c r="L195" s="20"/>
      <c r="M195" s="20"/>
    </row>
    <row r="196" spans="1:13" x14ac:dyDescent="0.25">
      <c r="A196" s="22" t="s">
        <v>276</v>
      </c>
      <c r="B196" s="30" t="s">
        <v>277</v>
      </c>
      <c r="C196" s="22">
        <v>0</v>
      </c>
      <c r="E196" s="114"/>
      <c r="F196" s="35">
        <f t="shared" si="20"/>
        <v>0</v>
      </c>
      <c r="G196" s="114"/>
      <c r="H196" s="20"/>
      <c r="L196" s="20"/>
      <c r="M196" s="20"/>
    </row>
    <row r="197" spans="1:13" x14ac:dyDescent="0.25">
      <c r="A197" s="22" t="s">
        <v>278</v>
      </c>
      <c r="B197" s="30" t="s">
        <v>279</v>
      </c>
      <c r="C197" s="22">
        <v>0</v>
      </c>
      <c r="E197" s="114"/>
      <c r="F197" s="35">
        <f t="shared" si="20"/>
        <v>0</v>
      </c>
      <c r="G197" s="114"/>
      <c r="H197" s="20"/>
      <c r="L197" s="20"/>
      <c r="M197" s="20"/>
    </row>
    <row r="198" spans="1:13" x14ac:dyDescent="0.25">
      <c r="A198" s="22" t="s">
        <v>280</v>
      </c>
      <c r="B198" s="30" t="s">
        <v>281</v>
      </c>
      <c r="C198" s="22">
        <v>0</v>
      </c>
      <c r="E198" s="114"/>
      <c r="F198" s="35">
        <f t="shared" si="20"/>
        <v>0</v>
      </c>
      <c r="G198" s="114"/>
      <c r="H198" s="20"/>
      <c r="L198" s="20"/>
      <c r="M198" s="20"/>
    </row>
    <row r="199" spans="1:13" x14ac:dyDescent="0.25">
      <c r="A199" s="22" t="s">
        <v>282</v>
      </c>
      <c r="B199" s="30" t="s">
        <v>283</v>
      </c>
      <c r="C199" s="22">
        <v>0</v>
      </c>
      <c r="E199" s="114"/>
      <c r="F199" s="35">
        <f t="shared" si="20"/>
        <v>0</v>
      </c>
      <c r="G199" s="114"/>
      <c r="H199" s="20"/>
      <c r="L199" s="20"/>
      <c r="M199" s="20"/>
    </row>
    <row r="200" spans="1:13" x14ac:dyDescent="0.25">
      <c r="A200" s="22" t="s">
        <v>284</v>
      </c>
      <c r="B200" s="30" t="s">
        <v>11</v>
      </c>
      <c r="C200" s="22">
        <v>0</v>
      </c>
      <c r="E200" s="114"/>
      <c r="F200" s="35">
        <f t="shared" si="20"/>
        <v>0</v>
      </c>
      <c r="G200" s="114"/>
      <c r="H200" s="20"/>
      <c r="L200" s="20"/>
      <c r="M200" s="20"/>
    </row>
    <row r="201" spans="1:13" x14ac:dyDescent="0.25">
      <c r="A201" s="22" t="s">
        <v>285</v>
      </c>
      <c r="B201" s="30" t="s">
        <v>286</v>
      </c>
      <c r="C201" s="22">
        <v>0</v>
      </c>
      <c r="E201" s="114"/>
      <c r="F201" s="35">
        <f t="shared" si="20"/>
        <v>0</v>
      </c>
      <c r="G201" s="114"/>
      <c r="H201" s="20"/>
      <c r="L201" s="20"/>
      <c r="M201" s="20"/>
    </row>
    <row r="202" spans="1:13" x14ac:dyDescent="0.25">
      <c r="A202" s="22" t="s">
        <v>287</v>
      </c>
      <c r="B202" s="30" t="s">
        <v>288</v>
      </c>
      <c r="C202" s="22">
        <v>0</v>
      </c>
      <c r="E202" s="114"/>
      <c r="F202" s="35">
        <f t="shared" si="20"/>
        <v>0</v>
      </c>
      <c r="G202" s="114"/>
      <c r="H202" s="20"/>
      <c r="L202" s="20"/>
      <c r="M202" s="20"/>
    </row>
    <row r="203" spans="1:13" x14ac:dyDescent="0.25">
      <c r="A203" s="22" t="s">
        <v>289</v>
      </c>
      <c r="B203" s="30" t="s">
        <v>290</v>
      </c>
      <c r="C203" s="22">
        <v>0</v>
      </c>
      <c r="E203" s="114"/>
      <c r="F203" s="35">
        <f t="shared" si="20"/>
        <v>0</v>
      </c>
      <c r="G203" s="114"/>
      <c r="H203" s="20"/>
      <c r="L203" s="20"/>
      <c r="M203" s="20"/>
    </row>
    <row r="204" spans="1:13" x14ac:dyDescent="0.25">
      <c r="A204" s="22" t="s">
        <v>291</v>
      </c>
      <c r="B204" s="30" t="s">
        <v>292</v>
      </c>
      <c r="C204" s="22">
        <v>0</v>
      </c>
      <c r="E204" s="114"/>
      <c r="F204" s="35">
        <f t="shared" si="20"/>
        <v>0</v>
      </c>
      <c r="G204" s="114"/>
      <c r="H204" s="20"/>
      <c r="L204" s="20"/>
      <c r="M204" s="20"/>
    </row>
    <row r="205" spans="1:13" x14ac:dyDescent="0.25">
      <c r="A205" s="22" t="s">
        <v>293</v>
      </c>
      <c r="B205" s="30" t="s">
        <v>294</v>
      </c>
      <c r="C205" s="22">
        <v>0</v>
      </c>
      <c r="E205" s="114"/>
      <c r="F205" s="35">
        <f t="shared" si="20"/>
        <v>0</v>
      </c>
      <c r="G205" s="114"/>
      <c r="H205" s="20"/>
      <c r="L205" s="20"/>
      <c r="M205" s="20"/>
    </row>
    <row r="206" spans="1:13" x14ac:dyDescent="0.25">
      <c r="A206" s="22" t="s">
        <v>295</v>
      </c>
      <c r="B206" s="30" t="s">
        <v>88</v>
      </c>
      <c r="C206" s="22">
        <v>0</v>
      </c>
      <c r="E206" s="114"/>
      <c r="F206" s="35">
        <f t="shared" si="20"/>
        <v>0</v>
      </c>
      <c r="G206" s="114"/>
      <c r="H206" s="20"/>
      <c r="L206" s="20"/>
      <c r="M206" s="20"/>
    </row>
    <row r="207" spans="1:13" x14ac:dyDescent="0.25">
      <c r="A207" s="22" t="s">
        <v>296</v>
      </c>
      <c r="B207" s="36" t="s">
        <v>297</v>
      </c>
      <c r="C207" s="22">
        <v>38</v>
      </c>
      <c r="E207" s="114"/>
      <c r="F207" s="35"/>
      <c r="G207" s="114"/>
      <c r="H207" s="20"/>
      <c r="L207" s="20"/>
      <c r="M207" s="20"/>
    </row>
    <row r="208" spans="1:13" x14ac:dyDescent="0.25">
      <c r="A208" s="22" t="s">
        <v>298</v>
      </c>
      <c r="B208" s="41" t="s">
        <v>90</v>
      </c>
      <c r="C208" s="91">
        <f>SUM(C193:C206)</f>
        <v>38</v>
      </c>
      <c r="D208" s="35"/>
      <c r="E208" s="114"/>
      <c r="F208" s="114">
        <f>SUM(F193:F206)</f>
        <v>1</v>
      </c>
      <c r="G208" s="114"/>
      <c r="H208" s="20"/>
      <c r="L208" s="20"/>
      <c r="M208" s="20"/>
    </row>
    <row r="209" spans="1:13" hidden="1" outlineLevel="1" x14ac:dyDescent="0.25">
      <c r="A209" s="22" t="s">
        <v>299</v>
      </c>
      <c r="B209" s="38" t="s">
        <v>92</v>
      </c>
      <c r="E209" s="114"/>
      <c r="F209" s="35">
        <f>IF($C$208=0,"",IF(C209="[for completion]","",C209/$C$208))</f>
        <v>0</v>
      </c>
      <c r="G209" s="114"/>
      <c r="H209" s="20"/>
      <c r="L209" s="20"/>
      <c r="M209" s="20"/>
    </row>
    <row r="210" spans="1:13" hidden="1" outlineLevel="1" x14ac:dyDescent="0.25">
      <c r="A210" s="22" t="s">
        <v>300</v>
      </c>
      <c r="B210" s="38" t="s">
        <v>92</v>
      </c>
      <c r="E210" s="114"/>
      <c r="F210" s="35">
        <f t="shared" ref="F210:F215" si="21">IF($C$208=0,"",IF(C210="[for completion]","",C210/$C$208))</f>
        <v>0</v>
      </c>
      <c r="G210" s="114"/>
      <c r="H210" s="20"/>
      <c r="L210" s="20"/>
      <c r="M210" s="20"/>
    </row>
    <row r="211" spans="1:13" hidden="1" outlineLevel="1" x14ac:dyDescent="0.25">
      <c r="A211" s="22" t="s">
        <v>301</v>
      </c>
      <c r="B211" s="38" t="s">
        <v>92</v>
      </c>
      <c r="E211" s="114"/>
      <c r="F211" s="35">
        <f t="shared" si="21"/>
        <v>0</v>
      </c>
      <c r="G211" s="114"/>
      <c r="H211" s="20"/>
      <c r="L211" s="20"/>
      <c r="M211" s="20"/>
    </row>
    <row r="212" spans="1:13" hidden="1" outlineLevel="1" x14ac:dyDescent="0.25">
      <c r="A212" s="22" t="s">
        <v>302</v>
      </c>
      <c r="B212" s="38" t="s">
        <v>92</v>
      </c>
      <c r="E212" s="114"/>
      <c r="F212" s="35">
        <f t="shared" si="21"/>
        <v>0</v>
      </c>
      <c r="G212" s="114"/>
      <c r="H212" s="20"/>
      <c r="L212" s="20"/>
      <c r="M212" s="20"/>
    </row>
    <row r="213" spans="1:13" hidden="1" outlineLevel="1" x14ac:dyDescent="0.25">
      <c r="A213" s="22" t="s">
        <v>303</v>
      </c>
      <c r="B213" s="38" t="s">
        <v>92</v>
      </c>
      <c r="E213" s="114"/>
      <c r="F213" s="35">
        <f t="shared" si="21"/>
        <v>0</v>
      </c>
      <c r="G213" s="114"/>
      <c r="H213" s="20"/>
      <c r="L213" s="20"/>
      <c r="M213" s="20"/>
    </row>
    <row r="214" spans="1:13" hidden="1" outlineLevel="1" x14ac:dyDescent="0.25">
      <c r="A214" s="22" t="s">
        <v>304</v>
      </c>
      <c r="B214" s="38" t="s">
        <v>92</v>
      </c>
      <c r="E214" s="114"/>
      <c r="F214" s="35">
        <f t="shared" si="21"/>
        <v>0</v>
      </c>
      <c r="G214" s="114"/>
      <c r="H214" s="20"/>
      <c r="L214" s="20"/>
      <c r="M214" s="20"/>
    </row>
    <row r="215" spans="1:13" hidden="1" outlineLevel="1" x14ac:dyDescent="0.25">
      <c r="A215" s="22" t="s">
        <v>305</v>
      </c>
      <c r="B215" s="38" t="s">
        <v>92</v>
      </c>
      <c r="E215" s="114"/>
      <c r="F215" s="35">
        <f t="shared" si="21"/>
        <v>0</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2">IF($C$38=0,"",IF(C222="","",C222/$C$38))</f>
        <v/>
      </c>
      <c r="G222" s="35" t="str">
        <f t="shared" ref="G222:G227" si="23">IF($C$39=0,"",IF(C222="","",C222/$C$39))</f>
        <v/>
      </c>
      <c r="H222" s="20"/>
      <c r="L222" s="20"/>
      <c r="M222" s="20"/>
    </row>
    <row r="223" spans="1:13" hidden="1" outlineLevel="1" x14ac:dyDescent="0.25">
      <c r="A223" s="22" t="s">
        <v>315</v>
      </c>
      <c r="B223" s="38" t="s">
        <v>92</v>
      </c>
      <c r="E223" s="88"/>
      <c r="F223" s="35" t="str">
        <f t="shared" si="22"/>
        <v/>
      </c>
      <c r="G223" s="35" t="str">
        <f t="shared" si="23"/>
        <v/>
      </c>
      <c r="H223" s="20"/>
      <c r="L223" s="20"/>
      <c r="M223" s="20"/>
    </row>
    <row r="224" spans="1:13" hidden="1" outlineLevel="1" x14ac:dyDescent="0.25">
      <c r="A224" s="22" t="s">
        <v>316</v>
      </c>
      <c r="B224" s="38" t="s">
        <v>92</v>
      </c>
      <c r="E224" s="88"/>
      <c r="F224" s="35" t="str">
        <f t="shared" si="22"/>
        <v/>
      </c>
      <c r="G224" s="35" t="str">
        <f t="shared" si="23"/>
        <v/>
      </c>
      <c r="H224" s="20"/>
      <c r="L224" s="20"/>
      <c r="M224" s="20"/>
    </row>
    <row r="225" spans="1:14" hidden="1" outlineLevel="1" x14ac:dyDescent="0.25">
      <c r="A225" s="22" t="s">
        <v>317</v>
      </c>
      <c r="B225" s="38" t="s">
        <v>92</v>
      </c>
      <c r="E225" s="88"/>
      <c r="F225" s="35" t="str">
        <f t="shared" si="22"/>
        <v/>
      </c>
      <c r="G225" s="35" t="str">
        <f t="shared" si="23"/>
        <v/>
      </c>
      <c r="H225" s="20"/>
      <c r="L225" s="20"/>
      <c r="M225" s="20"/>
    </row>
    <row r="226" spans="1:14" hidden="1" outlineLevel="1" x14ac:dyDescent="0.25">
      <c r="A226" s="22" t="s">
        <v>318</v>
      </c>
      <c r="B226" s="38" t="s">
        <v>92</v>
      </c>
      <c r="E226" s="35"/>
      <c r="F226" s="35" t="str">
        <f t="shared" si="22"/>
        <v/>
      </c>
      <c r="G226" s="35" t="str">
        <f t="shared" si="23"/>
        <v/>
      </c>
      <c r="H226" s="20"/>
      <c r="L226" s="20"/>
      <c r="M226" s="20"/>
    </row>
    <row r="227" spans="1:14" hidden="1" outlineLevel="1" x14ac:dyDescent="0.25">
      <c r="A227" s="22" t="s">
        <v>319</v>
      </c>
      <c r="B227" s="38" t="s">
        <v>92</v>
      </c>
      <c r="E227" s="88"/>
      <c r="F227" s="35" t="str">
        <f t="shared" si="22"/>
        <v/>
      </c>
      <c r="G227" s="35" t="str">
        <f t="shared" si="23"/>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51" t="s">
        <v>966</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957</v>
      </c>
      <c r="D292" s="126" t="s">
        <v>958</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959</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960</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961</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962</v>
      </c>
      <c r="C330" s="22">
        <v>0</v>
      </c>
      <c r="H330" s="20"/>
    </row>
    <row r="331" spans="1:8" outlineLevel="1" x14ac:dyDescent="0.25">
      <c r="A331" s="22" t="s">
        <v>448</v>
      </c>
      <c r="B331" s="38" t="s">
        <v>447</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 ref="C229" location="'Bond list'!A1" display="Link" xr:uid="{E4EB1CF2-1703-4695-ACDB-3E7A0911716F}"/>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election activeCell="C151" sqref="C151"/>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372</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343.62954778881618</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6.7807086700000001</v>
      </c>
      <c r="D22" s="147">
        <v>190</v>
      </c>
      <c r="E22" s="30"/>
      <c r="F22" s="35">
        <f>IF($C$37=0,"",IF(C22="[for completion]","",C22/$C$37))</f>
        <v>5.304465694462572E-2</v>
      </c>
      <c r="G22" s="35">
        <f>IF($D$37=0,"",IF(D22="[for completion]","",D22/$D$37))</f>
        <v>0.510752688172043</v>
      </c>
      <c r="H22"/>
      <c r="J22" s="76"/>
      <c r="L22" s="30"/>
      <c r="M22" s="35"/>
      <c r="N22" s="35"/>
    </row>
    <row r="23" spans="1:14" x14ac:dyDescent="0.25">
      <c r="A23" s="22" t="s">
        <v>543</v>
      </c>
      <c r="B23" s="22" t="s">
        <v>912</v>
      </c>
      <c r="C23" s="91">
        <v>17.03041378</v>
      </c>
      <c r="D23" s="147">
        <v>96</v>
      </c>
      <c r="E23" s="30"/>
      <c r="F23" s="35">
        <f t="shared" ref="F23:F36" si="0">IF($C$37=0,"",IF(C23="[for completion]","",C23/$C$37))</f>
        <v>0.13322684995772374</v>
      </c>
      <c r="G23" s="35">
        <f t="shared" ref="G23:G36" si="1">IF($D$37=0,"",IF(D23="[for completion]","",D23/$D$37))</f>
        <v>0.25806451612903225</v>
      </c>
      <c r="H23"/>
      <c r="J23" s="76"/>
      <c r="L23" s="30"/>
      <c r="M23" s="35"/>
      <c r="N23" s="35"/>
    </row>
    <row r="24" spans="1:14" x14ac:dyDescent="0.25">
      <c r="A24" s="22" t="s">
        <v>544</v>
      </c>
      <c r="B24" s="22" t="s">
        <v>913</v>
      </c>
      <c r="C24" s="91">
        <v>15.912079220000001</v>
      </c>
      <c r="D24" s="147">
        <v>42</v>
      </c>
      <c r="F24" s="35">
        <f t="shared" si="0"/>
        <v>0.12447825508784285</v>
      </c>
      <c r="G24" s="35">
        <f t="shared" si="1"/>
        <v>0.11290322580645161</v>
      </c>
      <c r="H24"/>
      <c r="J24" s="76"/>
      <c r="M24" s="35"/>
      <c r="N24" s="35"/>
    </row>
    <row r="25" spans="1:14" x14ac:dyDescent="0.25">
      <c r="A25" s="22" t="s">
        <v>545</v>
      </c>
      <c r="B25" s="22" t="s">
        <v>914</v>
      </c>
      <c r="C25" s="91">
        <v>15.037044079999999</v>
      </c>
      <c r="D25" s="147">
        <v>23</v>
      </c>
      <c r="E25" s="44"/>
      <c r="F25" s="35">
        <f t="shared" si="0"/>
        <v>0.11763296190762536</v>
      </c>
      <c r="G25" s="35">
        <f t="shared" si="1"/>
        <v>6.1827956989247312E-2</v>
      </c>
      <c r="H25"/>
      <c r="J25" s="76"/>
      <c r="L25" s="44"/>
      <c r="M25" s="35"/>
      <c r="N25" s="35"/>
    </row>
    <row r="26" spans="1:14" x14ac:dyDescent="0.25">
      <c r="A26" s="22" t="s">
        <v>546</v>
      </c>
      <c r="B26" s="22" t="s">
        <v>915</v>
      </c>
      <c r="C26" s="91">
        <v>29.042535617439611</v>
      </c>
      <c r="D26" s="147">
        <v>18</v>
      </c>
      <c r="E26" s="44"/>
      <c r="F26" s="35">
        <f t="shared" si="0"/>
        <v>0.22719621408379395</v>
      </c>
      <c r="G26" s="35">
        <f t="shared" si="1"/>
        <v>4.8387096774193547E-2</v>
      </c>
      <c r="H26"/>
      <c r="J26" s="76"/>
      <c r="L26" s="44"/>
      <c r="M26" s="35"/>
      <c r="N26" s="35"/>
    </row>
    <row r="27" spans="1:14" x14ac:dyDescent="0.25">
      <c r="A27" s="22" t="s">
        <v>547</v>
      </c>
      <c r="B27" s="22" t="s">
        <v>916</v>
      </c>
      <c r="C27" s="91">
        <v>44.027410410000002</v>
      </c>
      <c r="D27" s="147">
        <v>3</v>
      </c>
      <c r="E27" s="44"/>
      <c r="F27" s="35">
        <f t="shared" si="0"/>
        <v>0.34442106201838829</v>
      </c>
      <c r="G27" s="35">
        <f t="shared" si="1"/>
        <v>8.0645161290322578E-3</v>
      </c>
      <c r="H27"/>
      <c r="J27" s="76"/>
      <c r="L27" s="44"/>
      <c r="M27" s="35"/>
      <c r="N27" s="35"/>
    </row>
    <row r="28" spans="1:14" x14ac:dyDescent="0.25">
      <c r="A28" s="22" t="s">
        <v>548</v>
      </c>
      <c r="B28" s="30"/>
      <c r="E28" s="44"/>
      <c r="F28" s="35">
        <f t="shared" si="0"/>
        <v>0</v>
      </c>
      <c r="G28" s="35">
        <f t="shared" si="1"/>
        <v>0</v>
      </c>
      <c r="H28"/>
      <c r="L28" s="44"/>
      <c r="M28" s="35"/>
      <c r="N28" s="35"/>
    </row>
    <row r="29" spans="1:14" x14ac:dyDescent="0.25">
      <c r="A29" s="22" t="s">
        <v>549</v>
      </c>
      <c r="B29" s="30"/>
      <c r="E29" s="44"/>
      <c r="F29" s="35">
        <f t="shared" si="0"/>
        <v>0</v>
      </c>
      <c r="G29" s="35">
        <f t="shared" si="1"/>
        <v>0</v>
      </c>
      <c r="H29"/>
      <c r="L29" s="44"/>
      <c r="M29" s="35"/>
      <c r="N29" s="35"/>
    </row>
    <row r="30" spans="1:14" x14ac:dyDescent="0.25">
      <c r="A30" s="22" t="s">
        <v>550</v>
      </c>
      <c r="B30" s="30"/>
      <c r="E30" s="44"/>
      <c r="F30" s="35">
        <f t="shared" si="0"/>
        <v>0</v>
      </c>
      <c r="G30" s="35">
        <f t="shared" si="1"/>
        <v>0</v>
      </c>
      <c r="H30"/>
      <c r="I30" s="30"/>
      <c r="L30" s="44"/>
      <c r="M30" s="35"/>
      <c r="N30" s="35"/>
    </row>
    <row r="31" spans="1:14" x14ac:dyDescent="0.25">
      <c r="A31" s="22" t="s">
        <v>551</v>
      </c>
      <c r="B31" s="30"/>
      <c r="E31" s="44"/>
      <c r="F31" s="35">
        <f t="shared" si="0"/>
        <v>0</v>
      </c>
      <c r="G31" s="35">
        <f t="shared" si="1"/>
        <v>0</v>
      </c>
      <c r="H31"/>
      <c r="I31" s="30"/>
      <c r="L31" s="44"/>
      <c r="M31" s="35"/>
      <c r="N31" s="35"/>
    </row>
    <row r="32" spans="1:14" x14ac:dyDescent="0.25">
      <c r="A32" s="22" t="s">
        <v>552</v>
      </c>
      <c r="B32" s="30"/>
      <c r="E32" s="44"/>
      <c r="F32" s="35">
        <f t="shared" si="0"/>
        <v>0</v>
      </c>
      <c r="G32" s="35">
        <f t="shared" si="1"/>
        <v>0</v>
      </c>
      <c r="H32"/>
      <c r="I32" s="30"/>
      <c r="L32" s="44"/>
      <c r="M32" s="35"/>
      <c r="N32" s="35"/>
    </row>
    <row r="33" spans="1:14" x14ac:dyDescent="0.25">
      <c r="A33" s="22" t="s">
        <v>553</v>
      </c>
      <c r="B33" s="30"/>
      <c r="E33" s="44"/>
      <c r="F33" s="35">
        <f t="shared" si="0"/>
        <v>0</v>
      </c>
      <c r="G33" s="35">
        <f t="shared" si="1"/>
        <v>0</v>
      </c>
      <c r="H33"/>
      <c r="I33" s="30"/>
      <c r="L33" s="44"/>
      <c r="M33" s="35"/>
      <c r="N33" s="35"/>
    </row>
    <row r="34" spans="1:14" x14ac:dyDescent="0.25">
      <c r="A34" s="22" t="s">
        <v>554</v>
      </c>
      <c r="E34" s="44"/>
      <c r="F34" s="35">
        <f>IF($C$37=0,"",IF(B34="[for completion]","",B34/$C$37))</f>
        <v>0</v>
      </c>
      <c r="G34" s="35">
        <f t="shared" si="1"/>
        <v>0</v>
      </c>
      <c r="H34"/>
      <c r="I34" s="30"/>
      <c r="L34" s="44"/>
      <c r="M34" s="35"/>
      <c r="N34" s="35"/>
    </row>
    <row r="35" spans="1:14" x14ac:dyDescent="0.25">
      <c r="A35" s="22" t="s">
        <v>555</v>
      </c>
      <c r="B35" s="136"/>
      <c r="E35" s="44"/>
      <c r="F35" s="35">
        <f t="shared" si="0"/>
        <v>0</v>
      </c>
      <c r="G35" s="35">
        <f t="shared" si="1"/>
        <v>0</v>
      </c>
      <c r="H35"/>
      <c r="I35" s="30"/>
      <c r="L35" s="44"/>
      <c r="M35" s="35"/>
      <c r="N35" s="35"/>
    </row>
    <row r="36" spans="1:14" x14ac:dyDescent="0.25">
      <c r="A36" s="22" t="s">
        <v>556</v>
      </c>
      <c r="B36" s="30"/>
      <c r="E36" s="44"/>
      <c r="F36" s="35">
        <f t="shared" si="0"/>
        <v>0</v>
      </c>
      <c r="G36" s="35">
        <f t="shared" si="1"/>
        <v>0</v>
      </c>
      <c r="H36"/>
      <c r="I36" s="30"/>
      <c r="L36" s="44"/>
      <c r="M36" s="35"/>
      <c r="N36" s="35"/>
    </row>
    <row r="37" spans="1:14" x14ac:dyDescent="0.25">
      <c r="A37" s="22" t="s">
        <v>557</v>
      </c>
      <c r="B37" s="36" t="s">
        <v>90</v>
      </c>
      <c r="C37" s="91">
        <f>SUM(C22:C36)</f>
        <v>127.83019177743962</v>
      </c>
      <c r="D37" s="128">
        <f>SUM(D22:D36)</f>
        <v>372</v>
      </c>
      <c r="E37" s="44"/>
      <c r="F37" s="114">
        <f>SUM(F22:F36)</f>
        <v>0.99999999999999989</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112.83019177743959</v>
      </c>
      <c r="E39" s="58"/>
      <c r="F39" s="35">
        <f>IF($C$42=0,"",IF(C39="[for completion]","",C39/$C$42))</f>
        <v>0.88265682941228829</v>
      </c>
      <c r="G39" s="35"/>
      <c r="H39"/>
      <c r="I39" s="30"/>
      <c r="L39" s="58"/>
      <c r="M39" s="35"/>
      <c r="N39" s="34"/>
    </row>
    <row r="40" spans="1:14" x14ac:dyDescent="0.25">
      <c r="A40" s="22" t="s">
        <v>561</v>
      </c>
      <c r="B40" s="30" t="s">
        <v>562</v>
      </c>
      <c r="C40" s="91">
        <v>15</v>
      </c>
      <c r="E40" s="58"/>
      <c r="F40" s="35">
        <f>IF($C$42=0,"",IF(C40="[for completion]","",C40/$C$42))</f>
        <v>0.11734317058771174</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127.83019177743959</v>
      </c>
      <c r="D42" s="30"/>
      <c r="E42" s="44"/>
      <c r="F42" s="114">
        <f>SUM(F39:F41)</f>
        <v>1</v>
      </c>
      <c r="G42" s="35"/>
      <c r="H42"/>
      <c r="I42" s="30"/>
      <c r="L42" s="44"/>
      <c r="M42" s="35"/>
      <c r="N42" s="34"/>
    </row>
    <row r="43" spans="1:14" hidden="1" outlineLevel="1" x14ac:dyDescent="0.25">
      <c r="A43" s="22" t="s">
        <v>565</v>
      </c>
      <c r="B43" s="36"/>
      <c r="C43" s="135"/>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29">
        <f>SUM(C50:C77)</f>
        <v>99.999999999999986</v>
      </c>
      <c r="G49" s="56"/>
      <c r="H49"/>
      <c r="I49" s="25"/>
      <c r="N49" s="22"/>
    </row>
    <row r="50" spans="1:14" x14ac:dyDescent="0.25">
      <c r="A50" s="22" t="s">
        <v>571</v>
      </c>
      <c r="B50" s="22" t="s">
        <v>487</v>
      </c>
      <c r="C50" s="129">
        <v>88.192266240270257</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7.3416700958562675E-2</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11.734317058771172</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29">
        <v>100</v>
      </c>
      <c r="G104" s="56"/>
      <c r="H104"/>
      <c r="I104" s="76"/>
      <c r="N104" s="22"/>
    </row>
    <row r="105" spans="1:14" x14ac:dyDescent="0.25">
      <c r="A105" s="22" t="s">
        <v>625</v>
      </c>
      <c r="B105" s="30" t="s">
        <v>917</v>
      </c>
      <c r="C105" s="129">
        <v>0</v>
      </c>
      <c r="G105" s="56"/>
      <c r="H105"/>
      <c r="I105" s="76"/>
      <c r="N105" s="22"/>
    </row>
    <row r="106" spans="1:14" x14ac:dyDescent="0.25">
      <c r="A106" s="22" t="s">
        <v>626</v>
      </c>
      <c r="B106" s="30" t="s">
        <v>918</v>
      </c>
      <c r="C106" s="129">
        <v>0</v>
      </c>
      <c r="D106" s="133"/>
      <c r="G106" s="56"/>
      <c r="H106"/>
      <c r="I106" s="76"/>
      <c r="N106" s="22"/>
    </row>
    <row r="107" spans="1:14" x14ac:dyDescent="0.25">
      <c r="A107" s="22" t="s">
        <v>627</v>
      </c>
      <c r="B107" s="30" t="s">
        <v>919</v>
      </c>
      <c r="C107" s="129">
        <v>0</v>
      </c>
      <c r="D107" s="134"/>
      <c r="G107" s="56"/>
      <c r="H107"/>
      <c r="I107" s="76"/>
      <c r="N107" s="22"/>
    </row>
    <row r="108" spans="1:14" x14ac:dyDescent="0.25">
      <c r="A108" s="22" t="s">
        <v>628</v>
      </c>
      <c r="B108" s="30" t="s">
        <v>908</v>
      </c>
      <c r="C108" s="129">
        <v>99.709845409765279</v>
      </c>
      <c r="D108" s="134"/>
      <c r="G108" s="56"/>
      <c r="H108"/>
      <c r="I108" s="76"/>
      <c r="N108" s="22"/>
    </row>
    <row r="109" spans="1:14" x14ac:dyDescent="0.25">
      <c r="A109" s="22" t="s">
        <v>629</v>
      </c>
      <c r="B109" s="30" t="s">
        <v>920</v>
      </c>
      <c r="C109" s="129">
        <v>0</v>
      </c>
      <c r="G109" s="56"/>
      <c r="H109"/>
      <c r="I109" s="76"/>
      <c r="N109" s="22"/>
    </row>
    <row r="110" spans="1:14" x14ac:dyDescent="0.25">
      <c r="A110" s="22" t="s">
        <v>630</v>
      </c>
      <c r="B110" s="30" t="s">
        <v>921</v>
      </c>
      <c r="C110" s="129">
        <v>0.19408381897610111</v>
      </c>
      <c r="G110" s="56"/>
      <c r="H110"/>
      <c r="I110" s="76"/>
      <c r="N110" s="22"/>
    </row>
    <row r="111" spans="1:14" x14ac:dyDescent="0.25">
      <c r="A111" s="22" t="s">
        <v>631</v>
      </c>
      <c r="B111" s="30" t="s">
        <v>922</v>
      </c>
      <c r="C111" s="129">
        <v>9.6070771258614185E-2</v>
      </c>
      <c r="G111" s="56"/>
      <c r="H111"/>
      <c r="I111" s="76"/>
      <c r="N111" s="22"/>
    </row>
    <row r="112" spans="1:14" x14ac:dyDescent="0.25">
      <c r="A112" s="22" t="s">
        <v>632</v>
      </c>
      <c r="B112" s="30" t="s">
        <v>909</v>
      </c>
      <c r="C112" s="129">
        <v>0</v>
      </c>
      <c r="G112" s="56"/>
      <c r="H112"/>
      <c r="I112" s="76"/>
      <c r="N112" s="22"/>
    </row>
    <row r="113" spans="1:14" x14ac:dyDescent="0.25">
      <c r="A113" s="22" t="s">
        <v>633</v>
      </c>
      <c r="B113" s="30" t="s">
        <v>910</v>
      </c>
      <c r="C113" s="129">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48">
        <v>26.840653622531256</v>
      </c>
      <c r="D130"/>
      <c r="E130"/>
      <c r="F130" s="122"/>
      <c r="G130" s="122"/>
      <c r="H130"/>
      <c r="K130" s="48"/>
      <c r="L130" s="48"/>
      <c r="M130" s="48"/>
      <c r="N130" s="48"/>
    </row>
    <row r="131" spans="1:14" x14ac:dyDescent="0.25">
      <c r="A131" s="22" t="s">
        <v>650</v>
      </c>
      <c r="B131" s="22" t="s">
        <v>518</v>
      </c>
      <c r="C131" s="148">
        <v>73.159346377468736</v>
      </c>
      <c r="D131"/>
      <c r="E131"/>
      <c r="F131" s="122"/>
      <c r="G131" s="122"/>
      <c r="H131"/>
      <c r="K131" s="48"/>
      <c r="L131" s="48"/>
      <c r="M131" s="48"/>
      <c r="N131" s="48"/>
    </row>
    <row r="132" spans="1:14" x14ac:dyDescent="0.25">
      <c r="A132" s="22" t="s">
        <v>651</v>
      </c>
      <c r="B132" s="22" t="s">
        <v>88</v>
      </c>
      <c r="C132" s="130">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48">
        <v>19.626995617061677</v>
      </c>
      <c r="D138" s="58"/>
      <c r="E138" s="58"/>
      <c r="F138" s="92"/>
      <c r="G138" s="35"/>
      <c r="H138"/>
      <c r="K138" s="58"/>
      <c r="L138" s="58"/>
      <c r="M138" s="44"/>
      <c r="N138" s="34"/>
    </row>
    <row r="139" spans="1:14" x14ac:dyDescent="0.25">
      <c r="A139" s="22" t="s">
        <v>657</v>
      </c>
      <c r="B139" s="22" t="s">
        <v>521</v>
      </c>
      <c r="C139" s="148">
        <v>80.373004382938319</v>
      </c>
      <c r="D139" s="58"/>
      <c r="E139" s="58"/>
      <c r="F139" s="92"/>
      <c r="G139" s="35"/>
      <c r="H139"/>
      <c r="K139" s="58"/>
      <c r="L139" s="58"/>
      <c r="M139" s="44"/>
      <c r="N139" s="34"/>
    </row>
    <row r="140" spans="1:14" x14ac:dyDescent="0.25">
      <c r="A140" s="22" t="s">
        <v>658</v>
      </c>
      <c r="B140" s="22" t="s">
        <v>88</v>
      </c>
      <c r="C140" s="130">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15</v>
      </c>
      <c r="D148" s="58"/>
      <c r="E148" s="58"/>
      <c r="F148" s="35">
        <f>IF($C$152=0,"",IF(C148="[for completion]","",C148/$C$152))</f>
        <v>0.11734317058771172</v>
      </c>
      <c r="G148" s="35"/>
      <c r="H148"/>
      <c r="I148" s="30"/>
      <c r="K148" s="58"/>
      <c r="L148" s="58"/>
      <c r="M148" s="35"/>
      <c r="N148" s="34"/>
    </row>
    <row r="149" spans="1:14" x14ac:dyDescent="0.25">
      <c r="A149" s="22" t="s">
        <v>668</v>
      </c>
      <c r="B149" s="30" t="s">
        <v>669</v>
      </c>
      <c r="C149" s="91">
        <v>39.372471539999999</v>
      </c>
      <c r="D149" s="58"/>
      <c r="E149" s="58"/>
      <c r="F149" s="35">
        <f>IF($C$152=0,"",IF(C149="[for completion]","",C149/$C$152))</f>
        <v>0.30800604295853629</v>
      </c>
      <c r="G149" s="35"/>
      <c r="H149"/>
      <c r="I149" s="30"/>
      <c r="K149" s="58"/>
      <c r="L149" s="58"/>
      <c r="M149" s="35"/>
      <c r="N149" s="34"/>
    </row>
    <row r="150" spans="1:14" x14ac:dyDescent="0.25">
      <c r="A150" s="22" t="s">
        <v>670</v>
      </c>
      <c r="B150" s="30" t="s">
        <v>671</v>
      </c>
      <c r="C150" s="91">
        <v>70.989607969239614</v>
      </c>
      <c r="D150" s="58"/>
      <c r="E150" s="58"/>
      <c r="F150" s="35">
        <f>IF($C$152=0,"",IF(C150="[for completion]","",C150/$C$152))</f>
        <v>0.55534304519261757</v>
      </c>
      <c r="G150" s="35"/>
      <c r="H150"/>
      <c r="I150" s="30"/>
      <c r="K150" s="58"/>
      <c r="L150" s="58"/>
      <c r="M150" s="35"/>
      <c r="N150" s="34"/>
    </row>
    <row r="151" spans="1:14" ht="15" customHeight="1" x14ac:dyDescent="0.25">
      <c r="A151" s="22" t="s">
        <v>672</v>
      </c>
      <c r="B151" s="30" t="s">
        <v>673</v>
      </c>
      <c r="C151" s="91">
        <v>2.4681122682000001</v>
      </c>
      <c r="D151" s="58"/>
      <c r="E151" s="58"/>
      <c r="F151" s="35">
        <f>IF($C$152=0,"",IF(C151="[for completion]","",C151/$C$152))</f>
        <v>1.9307741261134447E-2</v>
      </c>
      <c r="G151" s="35"/>
      <c r="H151"/>
      <c r="I151" s="30"/>
      <c r="K151" s="58"/>
      <c r="L151" s="58"/>
      <c r="M151" s="35"/>
      <c r="N151" s="34"/>
    </row>
    <row r="152" spans="1:14" ht="15" customHeight="1" x14ac:dyDescent="0.25">
      <c r="A152" s="22" t="s">
        <v>674</v>
      </c>
      <c r="B152" s="36" t="s">
        <v>90</v>
      </c>
      <c r="C152" s="91">
        <f>SUM(C148:C151)</f>
        <v>127.83019177743961</v>
      </c>
      <c r="D152" s="137"/>
      <c r="E152" s="58"/>
      <c r="F152" s="92">
        <f>SUM(F148:F151)</f>
        <v>1</v>
      </c>
      <c r="G152" s="35"/>
      <c r="H152"/>
      <c r="I152" s="30"/>
      <c r="K152" s="58"/>
      <c r="L152" s="58"/>
      <c r="M152" s="35"/>
      <c r="N152" s="34"/>
    </row>
    <row r="153" spans="1:14" ht="15" hidden="1" customHeight="1" outlineLevel="1" x14ac:dyDescent="0.25">
      <c r="A153" s="22" t="s">
        <v>675</v>
      </c>
      <c r="B153" s="38" t="s">
        <v>676</v>
      </c>
      <c r="C153" s="91">
        <v>0</v>
      </c>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15</v>
      </c>
      <c r="D154" s="58"/>
      <c r="E154" s="58"/>
      <c r="F154" s="35">
        <f t="shared" ref="F154:F159" si="2">IF($C$152=0,"",IF(C154="[for completion]","",C154/$C$152))</f>
        <v>0.11734317058771172</v>
      </c>
      <c r="G154" s="35"/>
      <c r="H154"/>
      <c r="I154" s="30"/>
      <c r="K154" s="58"/>
      <c r="L154" s="58"/>
      <c r="M154" s="35"/>
      <c r="N154" s="34"/>
    </row>
    <row r="155" spans="1:14" ht="15" hidden="1" customHeight="1" outlineLevel="1" x14ac:dyDescent="0.25">
      <c r="A155" s="22" t="s">
        <v>679</v>
      </c>
      <c r="B155" s="38" t="s">
        <v>680</v>
      </c>
      <c r="C155" s="91">
        <v>0</v>
      </c>
      <c r="D155" s="58"/>
      <c r="E155" s="58"/>
      <c r="F155" s="35">
        <f t="shared" si="2"/>
        <v>0</v>
      </c>
      <c r="G155" s="35"/>
      <c r="H155"/>
      <c r="I155" s="30"/>
      <c r="K155" s="58"/>
      <c r="L155" s="58"/>
      <c r="M155" s="35"/>
      <c r="N155" s="34"/>
    </row>
    <row r="156" spans="1:14" ht="15" hidden="1" customHeight="1" outlineLevel="1" x14ac:dyDescent="0.25">
      <c r="A156" s="22" t="s">
        <v>681</v>
      </c>
      <c r="B156" s="38" t="s">
        <v>682</v>
      </c>
      <c r="C156" s="91">
        <v>23.926669189999998</v>
      </c>
      <c r="D156" s="58"/>
      <c r="E156" s="58"/>
      <c r="F156" s="35">
        <f t="shared" si="2"/>
        <v>0.18717541495719439</v>
      </c>
      <c r="G156" s="35"/>
      <c r="H156"/>
      <c r="I156" s="30"/>
      <c r="K156" s="58"/>
      <c r="L156" s="58"/>
      <c r="M156" s="35"/>
      <c r="N156" s="34"/>
    </row>
    <row r="157" spans="1:14" ht="15" hidden="1" customHeight="1" outlineLevel="1" x14ac:dyDescent="0.25">
      <c r="A157" s="22" t="s">
        <v>683</v>
      </c>
      <c r="B157" s="38" t="s">
        <v>684</v>
      </c>
      <c r="C157" s="91">
        <v>15.445802349999999</v>
      </c>
      <c r="D157" s="58"/>
      <c r="E157" s="58"/>
      <c r="F157" s="35">
        <f t="shared" si="2"/>
        <v>0.12083062800134189</v>
      </c>
      <c r="G157" s="35"/>
      <c r="H157"/>
      <c r="I157" s="30"/>
      <c r="K157" s="58"/>
      <c r="L157" s="58"/>
      <c r="M157" s="35"/>
      <c r="N157" s="34"/>
    </row>
    <row r="158" spans="1:14" ht="15" hidden="1" customHeight="1" outlineLevel="1" x14ac:dyDescent="0.25">
      <c r="A158" s="22" t="s">
        <v>685</v>
      </c>
      <c r="B158" s="38" t="s">
        <v>686</v>
      </c>
      <c r="C158" s="91">
        <v>48.213057757439607</v>
      </c>
      <c r="D158" s="58"/>
      <c r="E158" s="58"/>
      <c r="F158" s="35">
        <f t="shared" si="2"/>
        <v>0.37716487073242894</v>
      </c>
      <c r="G158" s="35"/>
      <c r="H158"/>
      <c r="I158" s="30"/>
      <c r="K158" s="58"/>
      <c r="L158" s="58"/>
      <c r="M158" s="35"/>
      <c r="N158" s="34"/>
    </row>
    <row r="159" spans="1:14" ht="15" hidden="1" customHeight="1" outlineLevel="1" x14ac:dyDescent="0.25">
      <c r="A159" s="22" t="s">
        <v>687</v>
      </c>
      <c r="B159" s="38" t="s">
        <v>688</v>
      </c>
      <c r="C159" s="91">
        <v>22.7765502118</v>
      </c>
      <c r="D159" s="58"/>
      <c r="E159" s="58"/>
      <c r="F159" s="35">
        <f t="shared" si="2"/>
        <v>0.1781781744601886</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49">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48">
        <v>46.884478789131663</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election activeCell="B25" sqref="B25"/>
    </sheetView>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92AB-6DC5-463F-9D48-827225B29BD8}">
  <sheetPr>
    <tabColor theme="3" tint="0.39997558519241921"/>
  </sheetPr>
  <dimension ref="A1:B44"/>
  <sheetViews>
    <sheetView workbookViewId="0"/>
  </sheetViews>
  <sheetFormatPr baseColWidth="10" defaultRowHeight="15" x14ac:dyDescent="0.25"/>
  <cols>
    <col min="1" max="1" width="14.7109375" bestFit="1" customWidth="1"/>
    <col min="2" max="2" width="19.28515625" bestFit="1" customWidth="1"/>
    <col min="3" max="3" width="15.42578125" bestFit="1" customWidth="1"/>
  </cols>
  <sheetData>
    <row r="1" spans="1:2" x14ac:dyDescent="0.25">
      <c r="A1" t="s">
        <v>964</v>
      </c>
      <c r="B1" t="s">
        <v>965</v>
      </c>
    </row>
    <row r="2" spans="1:2" x14ac:dyDescent="0.25">
      <c r="A2" s="150" t="s">
        <v>969</v>
      </c>
      <c r="B2" s="151">
        <v>2384000</v>
      </c>
    </row>
    <row r="3" spans="1:2" x14ac:dyDescent="0.25">
      <c r="A3" s="150" t="s">
        <v>970</v>
      </c>
      <c r="B3" s="151">
        <v>10000000</v>
      </c>
    </row>
    <row r="4" spans="1:2" x14ac:dyDescent="0.25">
      <c r="A4" s="150" t="s">
        <v>971</v>
      </c>
      <c r="B4" s="151">
        <v>3000000</v>
      </c>
    </row>
    <row r="5" spans="1:2" x14ac:dyDescent="0.25">
      <c r="A5" s="150" t="s">
        <v>972</v>
      </c>
      <c r="B5" s="151">
        <v>5000000</v>
      </c>
    </row>
    <row r="6" spans="1:2" x14ac:dyDescent="0.25">
      <c r="A6" s="150" t="s">
        <v>973</v>
      </c>
      <c r="B6" s="151">
        <v>15000000</v>
      </c>
    </row>
    <row r="7" spans="1:2" x14ac:dyDescent="0.25">
      <c r="A7" s="150" t="s">
        <v>974</v>
      </c>
      <c r="B7" s="151">
        <v>4000000</v>
      </c>
    </row>
    <row r="8" spans="1:2" x14ac:dyDescent="0.25">
      <c r="A8" s="150" t="s">
        <v>975</v>
      </c>
      <c r="B8" s="151">
        <v>1000000</v>
      </c>
    </row>
    <row r="9" spans="1:2" x14ac:dyDescent="0.25">
      <c r="A9" s="150" t="s">
        <v>976</v>
      </c>
      <c r="B9" s="151">
        <v>1000000</v>
      </c>
    </row>
    <row r="10" spans="1:2" x14ac:dyDescent="0.25">
      <c r="A10" s="150" t="s">
        <v>977</v>
      </c>
      <c r="B10" s="151">
        <v>3000000</v>
      </c>
    </row>
    <row r="11" spans="1:2" x14ac:dyDescent="0.25">
      <c r="A11" s="150" t="s">
        <v>978</v>
      </c>
      <c r="B11" s="151">
        <v>20000000</v>
      </c>
    </row>
    <row r="12" spans="1:2" x14ac:dyDescent="0.25">
      <c r="A12" s="150" t="s">
        <v>979</v>
      </c>
      <c r="B12" s="151">
        <v>2000000</v>
      </c>
    </row>
    <row r="13" spans="1:2" x14ac:dyDescent="0.25">
      <c r="A13" s="150" t="s">
        <v>980</v>
      </c>
      <c r="B13" s="151">
        <v>2000000</v>
      </c>
    </row>
    <row r="14" spans="1:2" x14ac:dyDescent="0.25">
      <c r="A14" s="150" t="s">
        <v>981</v>
      </c>
      <c r="B14" s="151">
        <v>2000000</v>
      </c>
    </row>
    <row r="15" spans="1:2" x14ac:dyDescent="0.25">
      <c r="A15" s="150" t="s">
        <v>982</v>
      </c>
      <c r="B15" s="151">
        <v>3062900</v>
      </c>
    </row>
    <row r="16" spans="1:2" x14ac:dyDescent="0.25">
      <c r="A16" s="150" t="s">
        <v>983</v>
      </c>
      <c r="B16" s="151">
        <v>15000000</v>
      </c>
    </row>
    <row r="17" spans="1:2" x14ac:dyDescent="0.25">
      <c r="A17" s="150" t="s">
        <v>984</v>
      </c>
      <c r="B17" s="151">
        <v>2000000</v>
      </c>
    </row>
    <row r="18" spans="1:2" x14ac:dyDescent="0.25">
      <c r="A18" s="150" t="s">
        <v>985</v>
      </c>
      <c r="B18" s="151">
        <v>5000000</v>
      </c>
    </row>
    <row r="19" spans="1:2" x14ac:dyDescent="0.25">
      <c r="A19" s="150" t="s">
        <v>986</v>
      </c>
      <c r="B19" s="151">
        <v>1000000</v>
      </c>
    </row>
    <row r="20" spans="1:2" x14ac:dyDescent="0.25">
      <c r="A20" s="150" t="s">
        <v>987</v>
      </c>
      <c r="B20" s="151">
        <v>10000000</v>
      </c>
    </row>
    <row r="21" spans="1:2" x14ac:dyDescent="0.25">
      <c r="A21" s="150" t="s">
        <v>988</v>
      </c>
      <c r="B21" s="151">
        <v>2000000</v>
      </c>
    </row>
    <row r="22" spans="1:2" x14ac:dyDescent="0.25">
      <c r="A22" s="150" t="s">
        <v>989</v>
      </c>
      <c r="B22" s="151">
        <v>3000000</v>
      </c>
    </row>
    <row r="23" spans="1:2" x14ac:dyDescent="0.25">
      <c r="A23" s="140"/>
      <c r="B23" s="141">
        <f>SUM(B2:B22)</f>
        <v>111446900</v>
      </c>
    </row>
    <row r="24" spans="1:2" x14ac:dyDescent="0.25">
      <c r="A24" s="140"/>
      <c r="B24" s="141"/>
    </row>
    <row r="25" spans="1:2" x14ac:dyDescent="0.25">
      <c r="A25" s="140"/>
      <c r="B25" s="141"/>
    </row>
    <row r="26" spans="1:2" x14ac:dyDescent="0.25">
      <c r="A26" s="140"/>
      <c r="B26" s="141"/>
    </row>
    <row r="27" spans="1:2" x14ac:dyDescent="0.25">
      <c r="A27" s="140"/>
      <c r="B27" s="141"/>
    </row>
    <row r="28" spans="1:2" x14ac:dyDescent="0.25">
      <c r="A28" s="140"/>
      <c r="B28" s="141"/>
    </row>
    <row r="29" spans="1:2" x14ac:dyDescent="0.25">
      <c r="A29" s="140"/>
      <c r="B29" s="141"/>
    </row>
    <row r="30" spans="1:2" x14ac:dyDescent="0.25">
      <c r="A30" s="140"/>
      <c r="B30" s="141"/>
    </row>
    <row r="31" spans="1:2" x14ac:dyDescent="0.25">
      <c r="A31" s="140"/>
      <c r="B31" s="141"/>
    </row>
    <row r="32" spans="1:2" x14ac:dyDescent="0.25">
      <c r="A32" s="140"/>
      <c r="B32" s="141"/>
    </row>
    <row r="33" spans="1:2" x14ac:dyDescent="0.25">
      <c r="A33" s="140"/>
      <c r="B33" s="141"/>
    </row>
    <row r="34" spans="1:2" x14ac:dyDescent="0.25">
      <c r="A34" s="140"/>
      <c r="B34" s="141"/>
    </row>
    <row r="35" spans="1:2" x14ac:dyDescent="0.25">
      <c r="A35" s="140"/>
      <c r="B35" s="141"/>
    </row>
    <row r="36" spans="1:2" x14ac:dyDescent="0.25">
      <c r="A36" s="140"/>
      <c r="B36" s="141"/>
    </row>
    <row r="37" spans="1:2" x14ac:dyDescent="0.25">
      <c r="A37" s="140"/>
      <c r="B37" s="141"/>
    </row>
    <row r="38" spans="1:2" x14ac:dyDescent="0.25">
      <c r="A38" s="140"/>
      <c r="B38" s="141"/>
    </row>
    <row r="39" spans="1:2" x14ac:dyDescent="0.25">
      <c r="B39" s="141"/>
    </row>
    <row r="40" spans="1:2" x14ac:dyDescent="0.25">
      <c r="B40" s="141"/>
    </row>
    <row r="41" spans="1:2" x14ac:dyDescent="0.25">
      <c r="B41" s="141"/>
    </row>
    <row r="42" spans="1:2" x14ac:dyDescent="0.25">
      <c r="B42" s="142"/>
    </row>
    <row r="43" spans="1:2" x14ac:dyDescent="0.25">
      <c r="B43" s="143"/>
    </row>
    <row r="44" spans="1:2" x14ac:dyDescent="0.25">
      <c r="B44" s="142"/>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2022-01-24T07:15:15Z</dcterms:modified>
</cp:coreProperties>
</file>