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B9CF8E8B-79E4-4BE2-8D6C-C4811C01EE8A}"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2" i="10" l="1"/>
  <c r="F151" i="10" s="1"/>
  <c r="C42" i="10"/>
  <c r="F40" i="10" s="1"/>
  <c r="D37" i="10"/>
  <c r="G27" i="10" s="1"/>
  <c r="C37" i="10"/>
  <c r="F27" i="10" s="1"/>
  <c r="D167" i="8"/>
  <c r="G164" i="8" s="1"/>
  <c r="C167" i="8"/>
  <c r="F164" i="8" s="1"/>
  <c r="D153" i="8"/>
  <c r="C153" i="8"/>
  <c r="D127" i="8"/>
  <c r="C127" i="8"/>
  <c r="F112" i="8" s="1"/>
  <c r="C100" i="8"/>
  <c r="F97" i="8" s="1"/>
  <c r="D77" i="8"/>
  <c r="C77" i="8"/>
  <c r="F75" i="8" s="1"/>
  <c r="G165" i="8" l="1"/>
  <c r="G22" i="10"/>
  <c r="G25" i="10"/>
  <c r="F22" i="10"/>
  <c r="F24" i="10"/>
  <c r="F25" i="10"/>
  <c r="F26" i="10"/>
  <c r="F165" i="8"/>
  <c r="F70" i="8"/>
  <c r="F73" i="8"/>
  <c r="F95" i="8"/>
  <c r="F150" i="10"/>
  <c r="F71" i="8"/>
  <c r="F74" i="8"/>
  <c r="F93" i="8"/>
  <c r="F96" i="8"/>
  <c r="F99" i="8"/>
  <c r="F23" i="10"/>
  <c r="G23" i="10"/>
  <c r="G26" i="10"/>
  <c r="F39" i="10"/>
  <c r="F149" i="10"/>
  <c r="F98" i="8"/>
  <c r="F76" i="8"/>
  <c r="F72" i="8"/>
  <c r="F94" i="8"/>
  <c r="G24" i="10"/>
  <c r="B32" i="16" l="1"/>
  <c r="C104" i="10"/>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C179" i="8" l="1"/>
  <c r="C288" i="8"/>
  <c r="G166" i="8" l="1"/>
  <c r="G167" i="8" s="1"/>
  <c r="F164" i="10"/>
  <c r="C82" i="10"/>
  <c r="C78" i="10"/>
  <c r="C49" i="10"/>
  <c r="F41" i="10"/>
  <c r="F42" i="10" s="1"/>
  <c r="D300" i="8"/>
  <c r="C299" i="8"/>
  <c r="C298" i="8"/>
  <c r="C296" i="8"/>
  <c r="C295" i="8"/>
  <c r="C294" i="8"/>
  <c r="D293" i="8"/>
  <c r="F292" i="8"/>
  <c r="C291" i="8"/>
  <c r="D290" i="8"/>
  <c r="C289" i="8"/>
  <c r="C220" i="8"/>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<sst xmlns="http://schemas.openxmlformats.org/spreadsheetml/2006/main" count="1217" uniqueCount="1001">
  <si>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</si>
  <si>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</si>
  <si>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</si>
  <si>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</si>
  <si>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</si>
  <si>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</si>
  <si>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</si>
  <si>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</si>
  <si>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</si>
  <si>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</si>
  <si>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</si>
  <si>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</si>
  <si>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</si>
  <si>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</si>
  <si>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</si>
  <si>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</si>
  <si>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</si>
  <si>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</si>
  <si>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</si>
  <si>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</si>
  <si>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</si>
  <si>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</si>
  <si>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</si>
  <si>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</si>
  <si>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</si>
  <si>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</si>
  <si>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</si>
  <si>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</si>
  <si>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</si>
  <si>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</si>
  <si>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</si>
  <si>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</si>
  <si>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</si>
  <si>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</si>
  <si>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</si>
  <si>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</si>
  <si>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</si>
  <si>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</si>
  <si>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</si>
  <si>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</si>
  <si>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</si>
  <si>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</si>
  <si>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</si>
  <si>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</si>
  <si>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</si>
  <si>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</si>
  <si>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</si>
  <si>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</si>
  <si>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</si>
  <si>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</si>
  <si>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</si>
  <si>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</si>
  <si>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</si>
  <si>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</si>
  <si>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</si>
  <si>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</si>
  <si>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</si>
  <si>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</si>
  <si>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</si>
  <si>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</si>
  <si>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</si>
  <si>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</si>
  <si>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</si>
  <si>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</si>
  <si>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</si>
  <si>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</si>
  <si>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</si>
  <si>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</si>
  <si>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</si>
  <si>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</si>
  <si>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</si>
  <si>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</si>
  <si>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</si>
  <si>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</si>
  <si>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</si>
  <si>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</si>
  <si>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</si>
  <si>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</si>
  <si>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</si>
  <si>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</si>
  <si>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</si>
  <si>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</si>
  <si>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</si>
  <si>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</si>
  <si>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</si>
  <si>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</si>
  <si>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</si>
  <si>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</si>
  <si>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</si>
  <si>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</si>
  <si>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</si>
  <si>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</si>
  <si>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</si>
  <si>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</si>
  <si>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</si>
  <si>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</si>
  <si>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</si>
  <si>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</si>
  <si>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</si>
  <si>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</si>
  <si>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</si>
  <si>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</si>
  <si>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</si>
  <si>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</si>
  <si>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</si>
  <si>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</si>
  <si>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</si>
  <si>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</si>
  <si>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</si>
  <si>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</si>
  <si>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</si>
  <si>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</si>
  <si>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</si>
  <si>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</si>
  <si>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</si>
  <si>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</si>
  <si>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</si>
  <si>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</si>
  <si>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</si>
  <si>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</si>
  <si>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</si>
  <si>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</si>
  <si>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</si>
  <si>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</si>
  <si>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</si>
  <si>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</si>
  <si>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</si>
  <si>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</si>
  <si>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</si>
  <si>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</si>
  <si>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</si>
  <si>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</si>
  <si>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</si>
  <si>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</si>
  <si>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</si>
  <si>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</si>
  <si>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</si>
  <si>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</si>
  <si>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</si>
  <si>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</si>
  <si>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</si>
  <si>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</si>
  <si>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</si>
  <si>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</si>
  <si>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</si>
  <si>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</si>
  <si>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</si>
  <si>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</si>
  <si>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</si>
  <si>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</si>
  <si>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</si>
  <si>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</si>
  <si>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</si>
  <si>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</si>
  <si>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</si>
  <si>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</si>
  <si>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</si>
  <si>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</si>
  <si>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</si>
  <si>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</si>
  <si>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</si>
  <si>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</si>
  <si>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</si>
  <si>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</si>
  <si>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</si>
  <si>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</si>
  <si>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</si>
  <si>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</si>
  <si>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</si>
  <si>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</si>
  <si>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</si>
  <si>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</si>
  <si>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</si>
  <si>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</si>
  <si>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</si>
  <si>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</si>
  <si>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</si>
  <si>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</si>
  <si>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</si>
  <si>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</si>
  <si>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</si>
  <si>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</si>
  <si>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</si>
  <si>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</si>
  <si>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</si>
  <si>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</si>
  <si>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</si>
  <si>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</si>
  <si>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</si>
  <si>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</si>
  <si>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</si>
  <si>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</si>
  <si>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</si>
  <si>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</si>
  <si>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</si>
  <si>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</si>
  <si>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</si>
  <si>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</si>
  <si>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</si>
  <si>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</si>
  <si>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</si>
  <si>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</si>
  <si>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</si>
  <si>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</si>
  <si>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</si>
  <si>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</si>
  <si>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</si>
  <si>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</si>
  <si>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</si>
  <si>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</si>
  <si>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</si>
  <si>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</si>
  <si>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</si>
  <si>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</si>
  <si>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</si>
  <si>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</si>
  <si>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</si>
  <si>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</si>
  <si>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</si>
  <si>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</si>
  <si>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</si>
  <si>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</si>
  <si>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</si>
  <si>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</si>
  <si>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</si>
  <si>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</si>
  <si>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</si>
  <si>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</si>
  <si>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</si>
  <si>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</si>
  <si>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</si>
  <si>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</si>
  <si>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</si>
  <si>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</si>
  <si>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</si>
  <si>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</si>
  <si>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</si>
  <si>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</si>
  <si>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</si>
  <si>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</si>
  <si>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</si>
  <si>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</si>
  <si>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</si>
  <si>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</si>
  <si>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</si>
  <si>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</si>
  <si>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</si>
  <si>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</si>
  <si>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</si>
  <si>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</si>
  <si>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</si>
  <si>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</si>
  <si>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</si>
  <si>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</si>
  <si>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</si>
  <si>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</si>
  <si>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</si>
  <si>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</si>
  <si>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</si>
  <si>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</si>
  <si>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</si>
  <si>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</si>
  <si>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</si>
  <si>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</si>
  <si>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</si>
  <si>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</si>
  <si>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</si>
  <si>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</si>
  <si>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</si>
  <si>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</si>
  <si>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</si>
  <si>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</si>
  <si>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</si>
  <si>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</si>
  <si>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</si>
  <si>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</si>
  <si>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</si>
  <si>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</si>
  <si>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</si>
  <si>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</si>
  <si>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</si>
  <si>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</si>
  <si>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</si>
  <si>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</si>
  <si>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</si>
  <si>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</si>
  <si>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</si>
  <si>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</si>
  <si>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</si>
  <si>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</si>
  <si>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</si>
  <si>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</si>
  <si>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</si>
  <si>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</si>
  <si>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</si>
  <si>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</si>
  <si>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</si>
  <si>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</si>
  <si>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</si>
  <si>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</si>
  <si>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</si>
  <si>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</si>
  <si>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</si>
  <si>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</si>
  <si>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</si>
  <si>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</si>
  <si>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</si>
  <si>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</si>
  <si>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</si>
  <si>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</si>
  <si>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</si>
  <si>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</si>
  <si>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</si>
  <si>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</si>
  <si>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</si>
  <si>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</si>
  <si>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</si>
  <si>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</si>
  <si>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</si>
  <si>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</si>
  <si>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</si>
  <si>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</si>
  <si>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</si>
  <si>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</si>
  <si>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</si>
  <si>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</si>
  <si>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</si>
  <si>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</si>
  <si>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</si>
  <si>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</si>
  <si>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</si>
  <si>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</si>
  <si>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</si>
  <si>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</si>
  <si>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</si>
  <si>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</si>
  <si>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</si>
  <si>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</si>
  <si>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</si>
  <si>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</si>
  <si>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</si>
  <si>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</si>
  <si>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</si>
  <si>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</si>
  <si>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</si>
  <si>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</si>
  <si>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</si>
  <si>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</si>
  <si>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</si>
  <si>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</si>
  <si>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</si>
  <si>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</si>
  <si>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</si>
  <si>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</si>
  <si>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</si>
  <si>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</si>
  <si>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</si>
  <si>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</si>
  <si>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</si>
  <si>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</si>
  <si>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</si>
  <si>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</si>
  <si>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</si>
  <si>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</si>
  <si>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</si>
  <si>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</si>
  <si>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</si>
  <si>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</si>
  <si>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</si>
  <si>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</si>
  <si>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</si>
  <si>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</si>
  <si>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</si>
  <si>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</si>
  <si>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</si>
  <si>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</si>
  <si>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</si>
  <si>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</si>
  <si>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</si>
  <si>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</si>
  <si>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</si>
  <si>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</si>
  <si>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</si>
  <si>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</si>
  <si>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</si>
  <si>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</si>
  <si>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</si>
  <si>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</si>
  <si>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</si>
  <si>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</si>
  <si>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</si>
  <si>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</si>
  <si>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</si>
  <si>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</si>
  <si>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</si>
  <si>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</si>
  <si>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</si>
  <si>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</si>
  <si>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</si>
  <si>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</si>
  <si>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</si>
  <si>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</si>
  <si>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</si>
  <si>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</si>
  <si>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</si>
  <si>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</si>
  <si>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</si>
  <si>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</si>
  <si>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</si>
  <si>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</si>
  <si>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</si>
  <si>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</si>
  <si>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</si>
  <si>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</si>
  <si>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</si>
  <si>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</si>
  <si>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</si>
  <si>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</si>
  <si>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</si>
  <si>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</si>
  <si>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</si>
  <si>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</si>
  <si>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</si>
  <si>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</si>
  <si>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</si>
  <si>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</si>
  <si>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</si>
  <si>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</si>
  <si>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</si>
  <si>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</si>
  <si>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</si>
  <si>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</si>
  <si>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</si>
  <si>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</si>
  <si>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</si>
  <si>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</si>
  <si>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</si>
  <si>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</si>
  <si>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</si>
  <si>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</si>
  <si>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</si>
  <si>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</si>
  <si>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</si>
  <si>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</si>
  <si>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</si>
  <si>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</si>
  <si>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</si>
  <si>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</si>
  <si>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</si>
  <si>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</si>
  <si>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</si>
  <si>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</si>
  <si>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</si>
  <si>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</si>
  <si>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</si>
  <si>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</si>
  <si>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</si>
  <si>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</si>
  <si>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</si>
  <si>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</si>
  <si>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</si>
  <si>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</si>
  <si>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</si>
  <si>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</si>
  <si>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</si>
  <si>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</si>
  <si>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</si>
  <si>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</si>
  <si>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</si>
  <si>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</si>
  <si>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</si>
  <si>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</si>
  <si>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</si>
  <si>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</si>
  <si>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</si>
  <si>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</si>
  <si>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</si>
  <si>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</si>
  <si>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</si>
  <si>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</si>
  <si>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</si>
  <si>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</si>
  <si>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</si>
  <si>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</si>
  <si>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</si>
  <si>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</si>
  <si>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</si>
  <si>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</si>
  <si>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</si>
  <si>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</si>
  <si>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</si>
  <si>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</si>
  <si>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</si>
  <si>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</si>
  <si>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</si>
  <si>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</si>
  <si>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</si>
  <si>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</si>
  <si>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</si>
  <si>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</si>
  <si>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</si>
  <si>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</si>
  <si>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</si>
  <si>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</si>
  <si>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</si>
  <si>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</si>
  <si>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</si>
  <si>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</si>
  <si>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</si>
  <si>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</si>
  <si>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</si>
  <si>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</si>
  <si>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</si>
  <si>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</si>
  <si>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</si>
  <si>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</si>
  <si>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</si>
  <si>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</si>
  <si>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</si>
  <si>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</si>
  <si>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</si>
  <si>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</si>
  <si>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</si>
  <si>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</si>
  <si>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</si>
  <si>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</si>
  <si>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</si>
  <si>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</si>
  <si>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</si>
  <si>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</si>
  <si>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</si>
  <si>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</si>
  <si>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</si>
  <si>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</si>
  <si>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</si>
  <si>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</si>
  <si>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</si>
  <si>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</si>
  <si>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</si>
  <si>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</si>
  <si>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</si>
  <si>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</si>
  <si>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</si>
  <si>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</si>
  <si>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</si>
  <si>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</si>
  <si>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</si>
  <si>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</si>
  <si>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</si>
  <si>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</si>
  <si>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</si>
  <si>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</si>
  <si>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</si>
  <si>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</si>
  <si>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</si>
  <si>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</si>
  <si>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</si>
  <si>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</si>
  <si>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</si>
  <si>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</si>
  <si>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</si>
  <si>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</si>
  <si>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</si>
  <si>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</si>
  <si>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</si>
  <si>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</si>
  <si>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</si>
  <si>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</si>
  <si>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</si>
  <si>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</si>
  <si>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</si>
  <si>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</si>
  <si>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</si>
  <si>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</si>
  <si>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</si>
  <si>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</si>
  <si>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</si>
  <si>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</si>
  <si>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</si>
  <si>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</si>
  <si>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</si>
  <si>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</si>
  <si>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</si>
  <si>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</si>
  <si>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</si>
  <si>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</si>
  <si>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</si>
  <si>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</si>
  <si>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</si>
  <si>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</si>
  <si>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</si>
  <si>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</si>
  <si>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</si>
  <si>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</si>
  <si>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</si>
  <si>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</si>
  <si>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</si>
  <si>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</si>
  <si>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</si>
  <si>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</si>
  <si>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</si>
  <si>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</si>
  <si>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</si>
  <si>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</si>
  <si>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</si>
  <si>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</si>
  <si>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</si>
  <si>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</si>
  <si>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</si>
  <si>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</si>
  <si>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</si>
  <si>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</si>
  <si>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</si>
  <si>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</si>
  <si>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</si>
  <si>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</si>
  <si>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</si>
  <si>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</si>
  <si>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</si>
  <si>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</si>
  <si>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</si>
  <si>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</si>
  <si>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</si>
  <si>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</si>
  <si>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</si>
  <si>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</si>
  <si>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</si>
  <si>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</si>
  <si>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</si>
  <si>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</si>
  <si>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</si>
  <si>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</si>
  <si>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</si>
  <si>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</si>
  <si>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</si>
  <si>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</si>
  <si>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</si>
  <si>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</si>
  <si>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</si>
  <si>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</si>
  <si>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</si>
  <si>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</si>
  <si>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</si>
  <si>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</si>
  <si>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</si>
  <si>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</si>
  <si>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</si>
  <si>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</si>
  <si>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</si>
  <si>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</si>
  <si>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</si>
  <si>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</si>
  <si>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</si>
  <si>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</si>
  <si>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</si>
  <si>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</si>
  <si>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</si>
  <si>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</si>
  <si>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</si>
  <si>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</si>
  <si>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</si>
  <si>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</si>
  <si>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</si>
  <si>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</si>
  <si>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</si>
  <si>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</si>
  <si>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</si>
  <si>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</si>
  <si>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</si>
  <si>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</si>
  <si>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</si>
  <si>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</si>
  <si>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</si>
  <si>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</si>
  <si>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</si>
  <si>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</si>
  <si>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</si>
  <si>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</si>
  <si>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</si>
  <si>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</si>
  <si>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</si>
  <si>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</si>
  <si>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</si>
  <si>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</si>
  <si>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</si>
  <si>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</si>
  <si>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</si>
  <si>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</si>
  <si>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</si>
  <si>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</si>
  <si>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</si>
  <si>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</si>
  <si>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</si>
  <si>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</si>
  <si>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</si>
  <si>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</si>
  <si>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</si>
  <si>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</si>
  <si>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</si>
  <si>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</si>
  <si>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</si>
  <si>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</si>
  <si>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</si>
  <si>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</si>
  <si>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</si>
  <si>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</si>
  <si>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</si>
  <si>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</si>
  <si>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</si>
  <si>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</si>
  <si>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</si>
  <si>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</si>
  <si>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</si>
  <si>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</si>
  <si>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</si>
  <si>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</si>
  <si>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</si>
  <si>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</si>
  <si>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</si>
  <si>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</si>
  <si>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</si>
  <si>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</si>
  <si>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</si>
  <si>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</si>
  <si>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</si>
  <si>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</si>
  <si>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</si>
  <si>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</si>
  <si>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</si>
  <si>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</si>
  <si>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</si>
  <si>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</si>
  <si>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</si>
  <si>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</si>
  <si>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</si>
  <si>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</si>
  <si>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</si>
  <si>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</si>
  <si>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</si>
  <si>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</si>
  <si>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</si>
  <si>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</si>
  <si>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</si>
  <si>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</si>
  <si>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</si>
  <si>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</si>
  <si>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</si>
  <si>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</si>
  <si>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</si>
  <si>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</si>
  <si>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</si>
  <si>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</si>
  <si>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</si>
  <si>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</si>
  <si>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</si>
  <si>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</si>
  <si>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</si>
  <si>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</si>
  <si>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</si>
  <si>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</si>
  <si>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</si>
  <si>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</si>
  <si>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</si>
  <si>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</si>
  <si>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</si>
  <si>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</si>
  <si>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</si>
  <si>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</si>
  <si>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</si>
  <si>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</si>
  <si>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</si>
  <si>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</si>
  <si>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</si>
  <si>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</si>
  <si>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</si>
  <si>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</si>
  <si>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</si>
  <si>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</si>
  <si>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</si>
  <si>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</si>
  <si>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</si>
  <si>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</si>
  <si>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</si>
  <si>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</si>
  <si>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</si>
  <si>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</si>
  <si>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</si>
  <si>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</si>
  <si>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</si>
  <si>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</si>
  <si>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</si>
  <si>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</si>
  <si>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</si>
  <si>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</si>
  <si>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</si>
  <si>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</si>
  <si>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</si>
  <si>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</si>
  <si>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</si>
  <si>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</si>
  <si>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</si>
  <si>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</si>
  <si>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</si>
  <si>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</si>
  <si>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</si>
  <si>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</si>
  <si>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</si>
  <si>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</si>
  <si>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</si>
  <si>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</si>
  <si>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</si>
  <si>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</si>
  <si>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</si>
  <si>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</si>
  <si>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</si>
  <si>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</si>
  <si>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</si>
  <si>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</si>
  <si>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</si>
  <si>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</si>
  <si>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</si>
  <si>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</si>
  <si>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</si>
  <si>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</si>
  <si>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</si>
  <si>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</si>
  <si>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</si>
  <si>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</si>
  <si>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</si>
  <si>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</si>
  <si>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</si>
  <si>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</si>
  <si>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</si>
  <si>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</si>
  <si>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</si>
  <si>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</si>
  <si>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</si>
  <si>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</si>
  <si>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</si>
  <si>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</si>
  <si>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</si>
  <si>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</si>
  <si>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</si>
  <si>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</si>
  <si>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</si>
  <si>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</si>
  <si>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</si>
  <si>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</si>
  <si>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</si>
  <si>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</si>
  <si>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</si>
  <si>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</si>
  <si>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</si>
  <si>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</si>
  <si>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</si>
  <si>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</si>
  <si>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</si>
  <si>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</si>
  <si>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</si>
  <si>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</si>
  <si>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</si>
  <si>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</si>
  <si>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</si>
  <si>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</si>
  <si>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</si>
  <si>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</si>
  <si>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</si>
  <si>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</si>
  <si>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</si>
  <si>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</si>
  <si>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</si>
  <si>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</si>
  <si>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</si>
  <si>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</si>
  <si>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</si>
  <si>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</si>
  <si>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</si>
  <si>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</si>
  <si>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</si>
  <si>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</si>
  <si>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</si>
  <si>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</si>
  <si>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</si>
  <si>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</si>
  <si>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</si>
  <si>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</si>
  <si>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</si>
  <si>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</si>
  <si>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</si>
  <si>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</si>
  <si>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</si>
  <si>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</si>
  <si>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</si>
  <si>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</si>
  <si>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</si>
  <si>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</si>
  <si>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</si>
  <si>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</si>
  <si>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</si>
  <si>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</si>
  <si>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</si>
  <si>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</si>
  <si>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</si>
  <si>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</si>
  <si>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</si>
  <si>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</si>
  <si>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</si>
  <si>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</si>
  <si>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</si>
  <si>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</si>
  <si>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</si>
  <si>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</si>
  <si>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</si>
  <si>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</si>
  <si>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</si>
  <si>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</si>
  <si>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</si>
  <si>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</si>
  <si>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</si>
  <si>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</si>
  <si>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</si>
  <si>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</si>
  <si>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</si>
  <si>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</si>
  <si>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</si>
  <si>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</si>
  <si>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</si>
  <si>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</si>
  <si>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</si>
  <si>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</si>
  <si>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</si>
  <si>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</si>
  <si>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</si>
  <si>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</si>
  <si>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</si>
  <si>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</si>
  <si>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</si>
  <si>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</si>
  <si>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</si>
  <si>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</si>
  <si>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</si>
  <si>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</si>
  <si>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</si>
  <si>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</si>
  <si>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</si>
  <si>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</si>
  <si>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</si>
  <si>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</si>
  <si>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</si>
  <si>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</si>
  <si>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</si>
  <si>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</si>
  <si>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</si>
  <si>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</si>
  <si>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</si>
  <si>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</si>
  <si>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</si>
  <si>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</si>
  <si>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</si>
  <si>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</si>
  <si>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</si>
  <si>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</si>
  <si>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</si>
  <si>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FBSchVG</t>
  </si>
  <si>
    <t>Link</t>
  </si>
  <si>
    <t>QOXDBA009715</t>
  </si>
  <si>
    <t>AT0000A0LWB9</t>
  </si>
  <si>
    <t>QOXDBA017148</t>
  </si>
  <si>
    <t>QOXDBA023997</t>
  </si>
  <si>
    <t>AT0000A0W5Y7</t>
  </si>
  <si>
    <t>QOXDBA024185</t>
  </si>
  <si>
    <t>AT0000A0WP91</t>
  </si>
  <si>
    <t>AT0000A0ZB29</t>
  </si>
  <si>
    <t>QOXDBA011109</t>
  </si>
  <si>
    <t>QOXDBA012206</t>
  </si>
  <si>
    <t>QOXDBA012909</t>
  </si>
  <si>
    <t>QOXDBA018286</t>
  </si>
  <si>
    <t>QOXDBA018609</t>
  </si>
  <si>
    <t>QOXDBA018617</t>
  </si>
  <si>
    <t>QOXDBA023633</t>
  </si>
  <si>
    <t>QOXDBA024193</t>
  </si>
  <si>
    <t>AT0000A13950</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</si>
  <si>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</si>
  <si>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</si>
  <si>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</si>
  <si>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</si>
  <si>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</si>
  <si>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</si>
  <si>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</si>
  <si>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</si>
  <si>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</si>
  <si>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</si>
  <si>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</si>
  <si>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</si>
  <si>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</si>
  <si>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Bond list</t>
  </si>
  <si>
    <t>ISIN</t>
  </si>
  <si>
    <t>Outstanding amount</t>
  </si>
  <si>
    <t>Reporting Date: 04/07/2022</t>
  </si>
  <si>
    <t>Cut-off Date: 30/06/2022</t>
  </si>
  <si>
    <t>Share of intragroup pooled bond structures issued in line with article 8 of Directive (EU) 2019/2162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</si>
</sst>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0" fontId="3" fillId="0" borderId="0" xfId="1" applyNumberFormat="1" applyFont="1" applyAlignment="1">
      <alignment horizontal="center" vertical="center" wrapText="1"/>
    </xf>
    <xf numFmtId="4" fontId="0" fillId="0" borderId="0" xfId="0" applyNumberFormat="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998</v>
      </c>
      <c r="G9" s="7"/>
      <c r="H9" s="7"/>
      <c r="I9" s="7"/>
      <c r="J9" s="8"/>
    </row>
    <row r="10" spans="2:29" ht="21" x14ac:dyDescent="0.25">
      <c r="B10" s="6"/>
      <c r="C10" s="7"/>
      <c r="D10" s="7"/>
      <c r="E10" s="7"/>
      <c r="F10" s="13" t="s">
        <v>999</v>
      </c>
      <c r="G10" s="7"/>
      <c r="H10" s="7"/>
      <c r="I10" s="7"/>
      <c r="J10" s="8"/>
    </row>
    <row r="11" spans="2:29" ht="21.75" thickBot="1" x14ac:dyDescent="0.3">
      <c r="B11" s="6"/>
      <c r="C11" s="7"/>
      <c r="D11" s="7"/>
      <c r="E11" s="7"/>
      <c r="F11" s="13"/>
      <c r="G11" s="7"/>
      <c r="H11" s="7"/>
      <c r="I11" s="7"/>
      <c r="J11" s="8"/>
    </row>
    <row r="12" spans="2:29" ht="36" customHeight="1" thickBot="1" x14ac:dyDescent="0.3">
      <c r="B12" s="141" t="s">
        <v>963</v>
      </c>
      <c r="C12" s="142"/>
      <c r="D12" s="142"/>
      <c r="E12" s="142"/>
      <c r="F12" s="142"/>
      <c r="G12" s="142"/>
      <c r="H12" s="142"/>
      <c r="I12" s="142"/>
      <c r="J12" s="143"/>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39" t="s">
        <v>929</v>
      </c>
      <c r="E24" s="140" t="s">
        <v>13</v>
      </c>
      <c r="F24" s="140"/>
      <c r="G24" s="140"/>
      <c r="H24" s="140"/>
      <c r="I24" s="7"/>
      <c r="J24" s="8"/>
    </row>
    <row r="25" spans="2:10" x14ac:dyDescent="0.25">
      <c r="B25" s="6"/>
      <c r="C25" s="7"/>
      <c r="D25" s="93"/>
      <c r="E25" s="94"/>
      <c r="F25" s="94"/>
      <c r="G25" s="94"/>
      <c r="H25" s="93"/>
      <c r="I25" s="7"/>
      <c r="J25" s="8"/>
    </row>
    <row r="26" spans="2:10" x14ac:dyDescent="0.25">
      <c r="B26" s="6"/>
      <c r="C26" s="7"/>
      <c r="D26" s="139" t="s">
        <v>928</v>
      </c>
      <c r="E26" s="140"/>
      <c r="F26" s="140"/>
      <c r="G26" s="140"/>
      <c r="H26" s="140"/>
      <c r="I26" s="7"/>
      <c r="J26" s="8"/>
    </row>
    <row r="27" spans="2:10" x14ac:dyDescent="0.25">
      <c r="B27" s="6"/>
      <c r="C27" s="7"/>
      <c r="D27" s="95"/>
      <c r="E27" s="95"/>
      <c r="F27" s="95"/>
      <c r="G27" s="95"/>
      <c r="H27" s="95"/>
      <c r="I27" s="7"/>
      <c r="J27" s="8"/>
    </row>
    <row r="28" spans="2:10" x14ac:dyDescent="0.25">
      <c r="B28" s="6"/>
      <c r="C28" s="7"/>
      <c r="D28" s="139" t="s">
        <v>927</v>
      </c>
      <c r="E28" s="140" t="s">
        <v>13</v>
      </c>
      <c r="F28" s="140"/>
      <c r="G28" s="140"/>
      <c r="H28" s="140"/>
      <c r="I28" s="7"/>
      <c r="J28" s="8"/>
    </row>
    <row r="29" spans="2:10" x14ac:dyDescent="0.25">
      <c r="B29" s="6"/>
      <c r="C29" s="7"/>
      <c r="D29" s="94"/>
      <c r="E29" s="94"/>
      <c r="F29" s="94"/>
      <c r="G29" s="94"/>
      <c r="H29" s="94"/>
      <c r="I29" s="7"/>
      <c r="J29" s="8"/>
    </row>
    <row r="30" spans="2:10" x14ac:dyDescent="0.25">
      <c r="B30" s="6"/>
      <c r="C30" s="7"/>
      <c r="D30" s="139" t="s">
        <v>926</v>
      </c>
      <c r="E30" s="140" t="s">
        <v>13</v>
      </c>
      <c r="F30" s="140"/>
      <c r="G30" s="140"/>
      <c r="H30" s="140"/>
      <c r="I30" s="7"/>
      <c r="J30" s="8"/>
    </row>
    <row r="31" spans="2:10" x14ac:dyDescent="0.25">
      <c r="B31" s="6"/>
      <c r="C31" s="7"/>
      <c r="D31" s="93"/>
      <c r="E31" s="93"/>
      <c r="F31" s="93"/>
      <c r="G31" s="93"/>
      <c r="H31" s="93"/>
      <c r="I31" s="7"/>
      <c r="J31" s="8"/>
    </row>
    <row r="32" spans="2:10" x14ac:dyDescent="0.25">
      <c r="B32" s="6"/>
      <c r="C32" s="7"/>
      <c r="D32" s="139" t="s">
        <v>995</v>
      </c>
      <c r="E32" s="140" t="s">
        <v>13</v>
      </c>
      <c r="F32" s="140"/>
      <c r="G32" s="140"/>
      <c r="H32" s="140"/>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B559996C-4692-4CBB-A4EB-AB2DC125EAAC}"/>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7.42578125" style="56" bestFit="1"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44742</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727.39580997999997</v>
      </c>
      <c r="F38" s="35"/>
      <c r="H38" s="20"/>
      <c r="L38" s="20"/>
      <c r="M38" s="20"/>
    </row>
    <row r="39" spans="1:13" x14ac:dyDescent="0.25">
      <c r="A39" s="22" t="s">
        <v>56</v>
      </c>
      <c r="B39" s="30" t="s">
        <v>57</v>
      </c>
      <c r="C39" s="128">
        <v>497.52896421999998</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46.201701265849572</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727.39580997999997</v>
      </c>
      <c r="E54" s="35"/>
      <c r="F54" s="35">
        <f>IF($C$58=0,"",IF(C54="[for completion]","",C54/$C$58))</f>
        <v>1</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0</v>
      </c>
      <c r="E56" s="35"/>
      <c r="F56" s="35">
        <f>IF($C$58=0,"",IF(C56="[for completion]","",C56/$C$58))</f>
        <v>0</v>
      </c>
      <c r="G56" s="35"/>
      <c r="H56" s="20"/>
      <c r="L56" s="20"/>
      <c r="M56" s="20"/>
    </row>
    <row r="57" spans="1:13" x14ac:dyDescent="0.25">
      <c r="A57" s="22" t="s">
        <v>87</v>
      </c>
      <c r="B57" s="22" t="s">
        <v>88</v>
      </c>
      <c r="C57" s="133">
        <v>0</v>
      </c>
      <c r="E57" s="35"/>
      <c r="F57" s="35">
        <f>IF($C$58=0,"",IF(C57="[for completion]","",C57/$C$58))</f>
        <v>0</v>
      </c>
      <c r="G57" s="35"/>
      <c r="H57" s="20"/>
      <c r="L57" s="20"/>
      <c r="M57" s="20"/>
    </row>
    <row r="58" spans="1:13" x14ac:dyDescent="0.25">
      <c r="A58" s="22" t="s">
        <v>89</v>
      </c>
      <c r="B58" s="36" t="s">
        <v>90</v>
      </c>
      <c r="C58" s="128">
        <f>SUM(C53:C57)</f>
        <v>727.39580997999997</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9.7851167020818366</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6.45389152</v>
      </c>
      <c r="D70" s="56" t="s">
        <v>747</v>
      </c>
      <c r="E70" s="120"/>
      <c r="F70" s="35">
        <f t="shared" ref="F70:F76" si="1">IF($C$77=0,"",IF(C70="[for completion]","",C70/$C$77))</f>
        <v>8.872599252637229E-3</v>
      </c>
      <c r="G70" s="35" t="str">
        <f>IF($D$77=0,"",IF(D70="[Mark as ND1 if not relevant]","",D70/$D$77))</f>
        <v/>
      </c>
      <c r="H70" s="20"/>
      <c r="L70" s="20"/>
      <c r="M70" s="20"/>
    </row>
    <row r="71" spans="1:13" x14ac:dyDescent="0.25">
      <c r="A71" s="22" t="s">
        <v>106</v>
      </c>
      <c r="B71" s="18" t="s">
        <v>107</v>
      </c>
      <c r="C71" s="128">
        <v>3.8598088800000001</v>
      </c>
      <c r="D71" s="56" t="s">
        <v>747</v>
      </c>
      <c r="E71" s="120"/>
      <c r="F71" s="35">
        <f t="shared" si="1"/>
        <v>5.306339171937389E-3</v>
      </c>
      <c r="G71" s="35" t="str">
        <f t="shared" ref="G71:G76" si="2">IF($D$77=0,"",IF(D71="[Mark as ND1 if not relevant]","",D71/$D$77))</f>
        <v/>
      </c>
      <c r="H71" s="20"/>
      <c r="L71" s="20"/>
      <c r="M71" s="20"/>
    </row>
    <row r="72" spans="1:13" x14ac:dyDescent="0.25">
      <c r="A72" s="22" t="s">
        <v>108</v>
      </c>
      <c r="B72" s="18" t="s">
        <v>109</v>
      </c>
      <c r="C72" s="128">
        <v>8.8125889599999994</v>
      </c>
      <c r="D72" s="56" t="s">
        <v>747</v>
      </c>
      <c r="E72" s="120"/>
      <c r="F72" s="35">
        <f t="shared" si="1"/>
        <v>1.2115259448968099E-2</v>
      </c>
      <c r="G72" s="35" t="str">
        <f t="shared" si="2"/>
        <v/>
      </c>
      <c r="H72" s="20"/>
      <c r="L72" s="20"/>
      <c r="M72" s="20"/>
    </row>
    <row r="73" spans="1:13" x14ac:dyDescent="0.25">
      <c r="A73" s="22" t="s">
        <v>110</v>
      </c>
      <c r="B73" s="18" t="s">
        <v>111</v>
      </c>
      <c r="C73" s="128">
        <v>15.26232969</v>
      </c>
      <c r="D73" s="56" t="s">
        <v>747</v>
      </c>
      <c r="E73" s="120"/>
      <c r="F73" s="35">
        <f t="shared" si="1"/>
        <v>2.0982152331094184E-2</v>
      </c>
      <c r="G73" s="35" t="str">
        <f t="shared" si="2"/>
        <v/>
      </c>
      <c r="H73" s="20"/>
      <c r="L73" s="20"/>
      <c r="M73" s="20"/>
    </row>
    <row r="74" spans="1:13" x14ac:dyDescent="0.25">
      <c r="A74" s="22" t="s">
        <v>112</v>
      </c>
      <c r="B74" s="18" t="s">
        <v>113</v>
      </c>
      <c r="C74" s="128">
        <v>65.436418570000001</v>
      </c>
      <c r="D74" s="56" t="s">
        <v>747</v>
      </c>
      <c r="E74" s="120"/>
      <c r="F74" s="35">
        <f t="shared" si="1"/>
        <v>8.9959850843516945E-2</v>
      </c>
      <c r="G74" s="35" t="str">
        <f t="shared" si="2"/>
        <v/>
      </c>
      <c r="H74" s="20"/>
      <c r="L74" s="20"/>
      <c r="M74" s="20"/>
    </row>
    <row r="75" spans="1:13" x14ac:dyDescent="0.25">
      <c r="A75" s="22" t="s">
        <v>114</v>
      </c>
      <c r="B75" s="18" t="s">
        <v>115</v>
      </c>
      <c r="C75" s="128">
        <v>114.59922872</v>
      </c>
      <c r="D75" s="56" t="s">
        <v>747</v>
      </c>
      <c r="E75" s="120"/>
      <c r="F75" s="35">
        <f t="shared" si="1"/>
        <v>0.15754727639021035</v>
      </c>
      <c r="G75" s="35" t="str">
        <f t="shared" si="2"/>
        <v/>
      </c>
      <c r="H75" s="20"/>
      <c r="L75" s="20"/>
      <c r="M75" s="20"/>
    </row>
    <row r="76" spans="1:13" x14ac:dyDescent="0.25">
      <c r="A76" s="22" t="s">
        <v>116</v>
      </c>
      <c r="B76" s="18" t="s">
        <v>117</v>
      </c>
      <c r="C76" s="128">
        <v>512.97154364000005</v>
      </c>
      <c r="D76" s="56" t="s">
        <v>747</v>
      </c>
      <c r="E76" s="120"/>
      <c r="F76" s="35">
        <f t="shared" si="1"/>
        <v>0.70521652256163581</v>
      </c>
      <c r="G76" s="35" t="str">
        <f t="shared" si="2"/>
        <v/>
      </c>
      <c r="H76" s="20"/>
      <c r="L76" s="20"/>
      <c r="M76" s="20"/>
    </row>
    <row r="77" spans="1:13" x14ac:dyDescent="0.25">
      <c r="A77" s="22" t="s">
        <v>118</v>
      </c>
      <c r="B77" s="41" t="s">
        <v>90</v>
      </c>
      <c r="C77" s="128">
        <f>SUM(C70:C76)</f>
        <v>727.39580998000008</v>
      </c>
      <c r="D77" s="90">
        <f>SUM(D70:D76)</f>
        <v>0</v>
      </c>
      <c r="E77" s="35"/>
      <c r="F77" s="114">
        <f>SUM(F70:F76)</f>
        <v>1</v>
      </c>
      <c r="G77" s="114">
        <f>SUM(G70:G76)</f>
        <v>0</v>
      </c>
      <c r="H77" s="20"/>
      <c r="L77" s="20"/>
      <c r="M77" s="20"/>
    </row>
    <row r="78" spans="1:13" hidden="1" outlineLevel="1" x14ac:dyDescent="0.25">
      <c r="A78" s="22" t="s">
        <v>119</v>
      </c>
      <c r="B78" s="42" t="s">
        <v>120</v>
      </c>
      <c r="C78" s="34"/>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18.827174512665731</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58.12</v>
      </c>
      <c r="D93" s="56" t="s">
        <v>747</v>
      </c>
      <c r="E93" s="120"/>
      <c r="F93" s="35">
        <f t="shared" ref="F93:F99" si="5">IF($C$100=0,"",IF(C93="[for completion]","",C93/$C$100))</f>
        <v>0.11681731955267671</v>
      </c>
      <c r="G93" s="35" t="str">
        <f>IF($D$100=0,"",IF(D93="[Mark as ND1 if not relevant]","",D93/$D$100))</f>
        <v/>
      </c>
      <c r="H93" s="20"/>
      <c r="L93" s="20"/>
      <c r="M93" s="20"/>
    </row>
    <row r="94" spans="1:13" x14ac:dyDescent="0.25">
      <c r="A94" s="22" t="s">
        <v>140</v>
      </c>
      <c r="B94" s="18" t="s">
        <v>107</v>
      </c>
      <c r="C94" s="91">
        <v>20</v>
      </c>
      <c r="D94" s="56" t="s">
        <v>747</v>
      </c>
      <c r="E94" s="120"/>
      <c r="F94" s="35">
        <f t="shared" si="5"/>
        <v>4.0198664677452416E-2</v>
      </c>
      <c r="G94" s="35" t="str">
        <f t="shared" ref="G94:G99" si="6">IF($D$100=0,"",IF(D94="[Mark as ND1 if not relevant]","",D94/$D$100))</f>
        <v/>
      </c>
      <c r="H94" s="20"/>
      <c r="L94" s="20"/>
      <c r="M94" s="20"/>
    </row>
    <row r="95" spans="1:13" x14ac:dyDescent="0.25">
      <c r="A95" s="22" t="s">
        <v>141</v>
      </c>
      <c r="B95" s="18" t="s">
        <v>109</v>
      </c>
      <c r="C95" s="91">
        <v>18</v>
      </c>
      <c r="D95" s="56" t="s">
        <v>747</v>
      </c>
      <c r="E95" s="120"/>
      <c r="F95" s="35">
        <f t="shared" si="5"/>
        <v>3.6178798209707173E-2</v>
      </c>
      <c r="G95" s="35" t="str">
        <f t="shared" si="6"/>
        <v/>
      </c>
      <c r="H95" s="20"/>
      <c r="L95" s="20"/>
      <c r="M95" s="20"/>
    </row>
    <row r="96" spans="1:13" x14ac:dyDescent="0.25">
      <c r="A96" s="22" t="s">
        <v>142</v>
      </c>
      <c r="B96" s="18" t="s">
        <v>111</v>
      </c>
      <c r="C96" s="91">
        <v>3</v>
      </c>
      <c r="D96" s="56" t="s">
        <v>747</v>
      </c>
      <c r="E96" s="120"/>
      <c r="F96" s="35">
        <f t="shared" si="5"/>
        <v>6.0297997016178625E-3</v>
      </c>
      <c r="G96" s="35" t="str">
        <f t="shared" si="6"/>
        <v/>
      </c>
      <c r="H96" s="20"/>
      <c r="L96" s="20"/>
      <c r="M96" s="20"/>
    </row>
    <row r="97" spans="1:14" x14ac:dyDescent="0.25">
      <c r="A97" s="22" t="s">
        <v>143</v>
      </c>
      <c r="B97" s="18" t="s">
        <v>113</v>
      </c>
      <c r="C97" s="91">
        <v>6.97</v>
      </c>
      <c r="D97" s="56" t="s">
        <v>747</v>
      </c>
      <c r="E97" s="120"/>
      <c r="F97" s="35">
        <f t="shared" si="5"/>
        <v>1.4009234640092166E-2</v>
      </c>
      <c r="G97" s="35" t="str">
        <f t="shared" si="6"/>
        <v/>
      </c>
      <c r="H97" s="20"/>
      <c r="L97" s="20"/>
      <c r="M97" s="20"/>
    </row>
    <row r="98" spans="1:14" x14ac:dyDescent="0.25">
      <c r="A98" s="22" t="s">
        <v>144</v>
      </c>
      <c r="B98" s="18" t="s">
        <v>115</v>
      </c>
      <c r="C98" s="91">
        <v>156.94499999999999</v>
      </c>
      <c r="D98" s="56" t="s">
        <v>747</v>
      </c>
      <c r="E98" s="120"/>
      <c r="F98" s="35">
        <f t="shared" si="5"/>
        <v>0.31544897139013844</v>
      </c>
      <c r="G98" s="35" t="str">
        <f t="shared" si="6"/>
        <v/>
      </c>
      <c r="H98" s="20"/>
      <c r="L98" s="20"/>
      <c r="M98" s="20"/>
    </row>
    <row r="99" spans="1:14" x14ac:dyDescent="0.25">
      <c r="A99" s="22" t="s">
        <v>145</v>
      </c>
      <c r="B99" s="18" t="s">
        <v>117</v>
      </c>
      <c r="C99" s="91">
        <v>234.49396422000001</v>
      </c>
      <c r="D99" s="56" t="s">
        <v>747</v>
      </c>
      <c r="E99" s="120"/>
      <c r="F99" s="35">
        <f t="shared" si="5"/>
        <v>0.47131721182831526</v>
      </c>
      <c r="G99" s="35" t="str">
        <f t="shared" si="6"/>
        <v/>
      </c>
      <c r="H99" s="20"/>
      <c r="L99" s="20"/>
      <c r="M99" s="20"/>
    </row>
    <row r="100" spans="1:14" x14ac:dyDescent="0.25">
      <c r="A100" s="22" t="s">
        <v>146</v>
      </c>
      <c r="B100" s="41" t="s">
        <v>90</v>
      </c>
      <c r="C100" s="91">
        <f>SUM(C93:C99)</f>
        <v>497.52896421999998</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91">
        <v>727.39580997999997</v>
      </c>
      <c r="D112" s="91">
        <v>727.39580997999997</v>
      </c>
      <c r="E112" s="35"/>
      <c r="F112" s="35">
        <f>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164</v>
      </c>
      <c r="B113" s="30" t="s">
        <v>165</v>
      </c>
      <c r="C113" s="22">
        <v>0</v>
      </c>
      <c r="D113" s="90">
        <v>0</v>
      </c>
      <c r="E113" s="35"/>
      <c r="F113" s="35">
        <f t="shared" ref="F113:F123" si="10">IF($C$127=0,"",IF(C113="[for completion]","",C113/$C$127))</f>
        <v>0</v>
      </c>
      <c r="G113" s="35">
        <f t="shared" si="9"/>
        <v>0</v>
      </c>
      <c r="H113" s="20"/>
      <c r="I113" s="22"/>
      <c r="J113" s="22"/>
      <c r="K113" s="22"/>
      <c r="L113" s="20"/>
      <c r="M113" s="20"/>
      <c r="N113" s="20"/>
    </row>
    <row r="114" spans="1:14" s="43" customFormat="1" x14ac:dyDescent="0.25">
      <c r="A114" s="22" t="s">
        <v>166</v>
      </c>
      <c r="B114" s="30" t="s">
        <v>167</v>
      </c>
      <c r="C114" s="22">
        <v>0</v>
      </c>
      <c r="D114" s="90">
        <v>0</v>
      </c>
      <c r="E114" s="35"/>
      <c r="F114" s="35">
        <f t="shared" si="10"/>
        <v>0</v>
      </c>
      <c r="G114" s="35">
        <f t="shared" si="9"/>
        <v>0</v>
      </c>
      <c r="H114" s="20"/>
      <c r="I114" s="22"/>
      <c r="J114" s="22"/>
      <c r="K114" s="22"/>
      <c r="L114" s="20"/>
      <c r="M114" s="20"/>
      <c r="N114" s="20"/>
    </row>
    <row r="115" spans="1:14" s="43" customFormat="1" x14ac:dyDescent="0.25">
      <c r="A115" s="22" t="s">
        <v>168</v>
      </c>
      <c r="B115" s="30" t="s">
        <v>169</v>
      </c>
      <c r="C115" s="22">
        <v>0</v>
      </c>
      <c r="D115" s="90">
        <v>0</v>
      </c>
      <c r="E115" s="35"/>
      <c r="F115" s="35">
        <f t="shared" si="10"/>
        <v>0</v>
      </c>
      <c r="G115" s="35">
        <f t="shared" si="9"/>
        <v>0</v>
      </c>
      <c r="H115" s="20"/>
      <c r="I115" s="22"/>
      <c r="J115" s="22"/>
      <c r="K115" s="22"/>
      <c r="L115" s="20"/>
      <c r="M115" s="20"/>
      <c r="N115" s="20"/>
    </row>
    <row r="116" spans="1:14" s="43" customFormat="1" x14ac:dyDescent="0.25">
      <c r="A116" s="22" t="s">
        <v>170</v>
      </c>
      <c r="B116" s="30" t="s">
        <v>171</v>
      </c>
      <c r="C116" s="22">
        <v>0</v>
      </c>
      <c r="D116" s="90">
        <v>0</v>
      </c>
      <c r="E116" s="35"/>
      <c r="F116" s="35">
        <f t="shared" si="10"/>
        <v>0</v>
      </c>
      <c r="G116" s="35">
        <f t="shared" si="9"/>
        <v>0</v>
      </c>
      <c r="H116" s="20"/>
      <c r="I116" s="22"/>
      <c r="J116" s="22"/>
      <c r="K116" s="22"/>
      <c r="L116" s="20"/>
      <c r="M116" s="20"/>
      <c r="N116" s="20"/>
    </row>
    <row r="117" spans="1:14" s="43" customFormat="1" x14ac:dyDescent="0.25">
      <c r="A117" s="22" t="s">
        <v>172</v>
      </c>
      <c r="B117" s="30" t="s">
        <v>173</v>
      </c>
      <c r="C117" s="22">
        <v>0</v>
      </c>
      <c r="D117" s="90">
        <v>0</v>
      </c>
      <c r="E117" s="35"/>
      <c r="F117" s="35">
        <f t="shared" si="10"/>
        <v>0</v>
      </c>
      <c r="G117" s="35">
        <f t="shared" si="9"/>
        <v>0</v>
      </c>
      <c r="H117" s="20"/>
      <c r="I117" s="22"/>
      <c r="J117" s="22"/>
      <c r="K117" s="22"/>
      <c r="L117" s="20"/>
      <c r="M117" s="20"/>
      <c r="N117" s="20"/>
    </row>
    <row r="118" spans="1:14" x14ac:dyDescent="0.25">
      <c r="A118" s="22" t="s">
        <v>174</v>
      </c>
      <c r="B118" s="30" t="s">
        <v>175</v>
      </c>
      <c r="C118" s="22">
        <v>0</v>
      </c>
      <c r="D118" s="90">
        <v>0</v>
      </c>
      <c r="E118" s="35"/>
      <c r="F118" s="35">
        <f t="shared" si="10"/>
        <v>0</v>
      </c>
      <c r="G118" s="35">
        <f t="shared" si="9"/>
        <v>0</v>
      </c>
      <c r="H118" s="20"/>
      <c r="L118" s="20"/>
      <c r="M118" s="20"/>
    </row>
    <row r="119" spans="1:14" x14ac:dyDescent="0.25">
      <c r="A119" s="22" t="s">
        <v>176</v>
      </c>
      <c r="B119" s="30" t="s">
        <v>177</v>
      </c>
      <c r="C119" s="22">
        <v>0</v>
      </c>
      <c r="D119" s="90">
        <v>0</v>
      </c>
      <c r="E119" s="35"/>
      <c r="F119" s="35">
        <f t="shared" si="10"/>
        <v>0</v>
      </c>
      <c r="G119" s="35">
        <f t="shared" si="9"/>
        <v>0</v>
      </c>
      <c r="H119" s="20"/>
      <c r="L119" s="20"/>
      <c r="M119" s="20"/>
    </row>
    <row r="120" spans="1:14" x14ac:dyDescent="0.25">
      <c r="A120" s="22" t="s">
        <v>178</v>
      </c>
      <c r="B120" s="30" t="s">
        <v>179</v>
      </c>
      <c r="C120" s="22">
        <v>0</v>
      </c>
      <c r="D120" s="90">
        <v>0</v>
      </c>
      <c r="E120" s="35"/>
      <c r="F120" s="35">
        <f t="shared" si="10"/>
        <v>0</v>
      </c>
      <c r="G120" s="35">
        <f t="shared" si="9"/>
        <v>0</v>
      </c>
      <c r="H120" s="20"/>
      <c r="L120" s="20"/>
      <c r="M120" s="20"/>
    </row>
    <row r="121" spans="1:14" x14ac:dyDescent="0.25">
      <c r="A121" s="22" t="s">
        <v>180</v>
      </c>
      <c r="B121" s="30" t="s">
        <v>181</v>
      </c>
      <c r="C121" s="22">
        <v>0</v>
      </c>
      <c r="D121" s="90">
        <v>0</v>
      </c>
      <c r="E121" s="35"/>
      <c r="F121" s="35">
        <f t="shared" si="10"/>
        <v>0</v>
      </c>
      <c r="G121" s="35">
        <f t="shared" si="9"/>
        <v>0</v>
      </c>
      <c r="H121" s="20"/>
      <c r="L121" s="20"/>
      <c r="M121" s="20"/>
    </row>
    <row r="122" spans="1:14" x14ac:dyDescent="0.25">
      <c r="A122" s="22" t="s">
        <v>182</v>
      </c>
      <c r="B122" s="30" t="s">
        <v>183</v>
      </c>
      <c r="C122" s="22">
        <v>0</v>
      </c>
      <c r="D122" s="90">
        <v>0</v>
      </c>
      <c r="E122" s="35"/>
      <c r="F122" s="35">
        <f t="shared" si="10"/>
        <v>0</v>
      </c>
      <c r="G122" s="35">
        <f t="shared" si="9"/>
        <v>0</v>
      </c>
      <c r="H122" s="20"/>
      <c r="L122" s="20"/>
      <c r="M122" s="20"/>
    </row>
    <row r="123" spans="1:14" x14ac:dyDescent="0.25">
      <c r="A123" s="22" t="s">
        <v>184</v>
      </c>
      <c r="B123" s="30" t="s">
        <v>185</v>
      </c>
      <c r="C123" s="22">
        <v>0</v>
      </c>
      <c r="D123" s="90">
        <v>0</v>
      </c>
      <c r="E123" s="35"/>
      <c r="F123" s="35">
        <f t="shared" si="10"/>
        <v>0</v>
      </c>
      <c r="G123" s="35">
        <f t="shared" si="9"/>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727.39580997999997</v>
      </c>
      <c r="D127" s="91">
        <f>SUM(D112:D126)</f>
        <v>727.39580997999997</v>
      </c>
      <c r="E127" s="35"/>
      <c r="F127" s="35">
        <f>SUM(F112:F126)</f>
        <v>1</v>
      </c>
      <c r="G127" s="35">
        <f>SUM(G112:G126)</f>
        <v>1</v>
      </c>
      <c r="H127" s="20"/>
      <c r="L127" s="20"/>
      <c r="M127" s="20"/>
    </row>
    <row r="128" spans="1:14" hidden="1" outlineLevel="1" x14ac:dyDescent="0.25">
      <c r="A128" s="22" t="s">
        <v>192</v>
      </c>
      <c r="B128" s="38" t="s">
        <v>92</v>
      </c>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497.52896421999998</v>
      </c>
      <c r="D138" s="91">
        <v>497.52896421999998</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497.52896421999998</v>
      </c>
      <c r="D153" s="91">
        <f>SUM(D138:D152)</f>
        <v>497.52896421999998</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472.52896421999998</v>
      </c>
      <c r="D164" s="91">
        <v>472.52896421999998</v>
      </c>
      <c r="E164" s="88"/>
      <c r="F164" s="88">
        <f>IF($C$167=0,"",IF(C164="[for completion]","",C164/$C$167))</f>
        <v>0.94975166915318443</v>
      </c>
      <c r="G164" s="88">
        <f>IF($D$167=0,"",IF(D164="[for completion]","",D164/$D$167))</f>
        <v>0.94975166915318443</v>
      </c>
      <c r="H164" s="20"/>
      <c r="L164" s="20"/>
      <c r="M164" s="20"/>
    </row>
    <row r="165" spans="1:13" x14ac:dyDescent="0.25">
      <c r="A165" s="22" t="s">
        <v>231</v>
      </c>
      <c r="B165" s="20" t="s">
        <v>232</v>
      </c>
      <c r="C165" s="91">
        <v>25</v>
      </c>
      <c r="D165" s="91">
        <v>25</v>
      </c>
      <c r="E165" s="88"/>
      <c r="F165" s="88">
        <f>IF($C$167=0,"",IF(C165="[for completion]","",C165/$C$167))</f>
        <v>5.0248330846815521E-2</v>
      </c>
      <c r="G165" s="88">
        <f>IF($D$167=0,"",IF(D165="[for completion]","",D165/$D$167))</f>
        <v>5.0248330846815521E-2</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497.52896421999998</v>
      </c>
      <c r="D167" s="91">
        <f>SUM(D164:D166)</f>
        <v>497.52896421999998</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0</v>
      </c>
      <c r="D174" s="118"/>
      <c r="E174" s="108"/>
      <c r="F174" s="35" t="str">
        <f>IF($C$179=0,"",IF(C174="[for completion]","",C174/$C$179))</f>
        <v/>
      </c>
      <c r="G174" s="35"/>
      <c r="H174" s="20"/>
      <c r="L174" s="20"/>
      <c r="M174" s="20"/>
    </row>
    <row r="175" spans="1:13" ht="30" x14ac:dyDescent="0.25">
      <c r="A175" s="22" t="s">
        <v>8</v>
      </c>
      <c r="B175" s="30" t="s">
        <v>898</v>
      </c>
      <c r="C175" s="22">
        <v>0</v>
      </c>
      <c r="E175" s="114"/>
      <c r="F175" s="35" t="str">
        <f>IF($C$179=0,"",IF(C175="[for completion]","",C175/$C$179))</f>
        <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t="str">
        <f t="shared" ref="F177:F187" si="19">IF($C$179=0,"",IF(C177="[for completion]","",C177/$C$179))</f>
        <v/>
      </c>
      <c r="G177" s="35"/>
      <c r="H177" s="20"/>
      <c r="L177" s="20"/>
      <c r="M177" s="20"/>
    </row>
    <row r="178" spans="1:13" x14ac:dyDescent="0.25">
      <c r="A178" s="22" t="s">
        <v>248</v>
      </c>
      <c r="B178" s="30" t="s">
        <v>88</v>
      </c>
      <c r="C178" s="22">
        <v>0</v>
      </c>
      <c r="E178" s="114"/>
      <c r="F178" s="35" t="str">
        <f t="shared" si="19"/>
        <v/>
      </c>
      <c r="G178" s="35"/>
      <c r="H178" s="20"/>
      <c r="L178" s="20"/>
      <c r="M178" s="20"/>
    </row>
    <row r="179" spans="1:13" x14ac:dyDescent="0.25">
      <c r="A179" s="22" t="s">
        <v>9</v>
      </c>
      <c r="B179" s="41" t="s">
        <v>90</v>
      </c>
      <c r="C179" s="91">
        <f>SUM(C174:C178)</f>
        <v>0</v>
      </c>
      <c r="E179" s="114"/>
      <c r="F179" s="114">
        <f>SUM(F174:F178)</f>
        <v>0</v>
      </c>
      <c r="G179" s="35"/>
      <c r="H179" s="20"/>
      <c r="L179" s="20"/>
      <c r="M179" s="20"/>
    </row>
    <row r="180" spans="1:13" hidden="1" outlineLevel="1" x14ac:dyDescent="0.25">
      <c r="A180" s="22" t="s">
        <v>249</v>
      </c>
      <c r="B180" s="46" t="s">
        <v>250</v>
      </c>
      <c r="E180" s="114"/>
      <c r="F180" s="35" t="str">
        <f t="shared" si="19"/>
        <v/>
      </c>
      <c r="G180" s="35"/>
      <c r="H180" s="20"/>
      <c r="L180" s="20"/>
      <c r="M180" s="20"/>
    </row>
    <row r="181" spans="1:13" s="46" customFormat="1" ht="30" hidden="1" outlineLevel="1" x14ac:dyDescent="0.25">
      <c r="A181" s="22" t="s">
        <v>251</v>
      </c>
      <c r="B181" s="46" t="s">
        <v>252</v>
      </c>
      <c r="D181" s="121"/>
      <c r="E181" s="121"/>
      <c r="F181" s="35" t="str">
        <f t="shared" si="19"/>
        <v/>
      </c>
      <c r="G181" s="121"/>
    </row>
    <row r="182" spans="1:13" ht="30" hidden="1" outlineLevel="1" x14ac:dyDescent="0.25">
      <c r="A182" s="22" t="s">
        <v>253</v>
      </c>
      <c r="B182" s="46" t="s">
        <v>254</v>
      </c>
      <c r="E182" s="114"/>
      <c r="F182" s="35" t="str">
        <f t="shared" si="19"/>
        <v/>
      </c>
      <c r="G182" s="35"/>
      <c r="H182" s="20"/>
      <c r="L182" s="20"/>
      <c r="M182" s="20"/>
    </row>
    <row r="183" spans="1:13" hidden="1" outlineLevel="1" x14ac:dyDescent="0.25">
      <c r="A183" s="22" t="s">
        <v>255</v>
      </c>
      <c r="B183" s="46" t="s">
        <v>256</v>
      </c>
      <c r="E183" s="114"/>
      <c r="F183" s="35" t="str">
        <f t="shared" si="19"/>
        <v/>
      </c>
      <c r="G183" s="35"/>
      <c r="H183" s="20"/>
      <c r="L183" s="20"/>
      <c r="M183" s="20"/>
    </row>
    <row r="184" spans="1:13" s="46" customFormat="1" ht="30" hidden="1" outlineLevel="1" x14ac:dyDescent="0.25">
      <c r="A184" s="22" t="s">
        <v>257</v>
      </c>
      <c r="B184" s="46" t="s">
        <v>258</v>
      </c>
      <c r="D184" s="121"/>
      <c r="E184" s="121"/>
      <c r="F184" s="35" t="str">
        <f t="shared" si="19"/>
        <v/>
      </c>
      <c r="G184" s="121"/>
    </row>
    <row r="185" spans="1:13" ht="30" hidden="1" outlineLevel="1" x14ac:dyDescent="0.25">
      <c r="A185" s="22" t="s">
        <v>259</v>
      </c>
      <c r="B185" s="46" t="s">
        <v>260</v>
      </c>
      <c r="E185" s="114"/>
      <c r="F185" s="35" t="str">
        <f t="shared" si="19"/>
        <v/>
      </c>
      <c r="G185" s="35"/>
      <c r="H185" s="20"/>
      <c r="L185" s="20"/>
      <c r="M185" s="20"/>
    </row>
    <row r="186" spans="1:13" hidden="1" outlineLevel="1" x14ac:dyDescent="0.25">
      <c r="A186" s="22" t="s">
        <v>261</v>
      </c>
      <c r="B186" s="46" t="s">
        <v>262</v>
      </c>
      <c r="E186" s="114"/>
      <c r="F186" s="35" t="str">
        <f t="shared" si="19"/>
        <v/>
      </c>
      <c r="G186" s="35"/>
      <c r="H186" s="20"/>
      <c r="L186" s="20"/>
      <c r="M186" s="20"/>
    </row>
    <row r="187" spans="1:13" hidden="1" outlineLevel="1" x14ac:dyDescent="0.25">
      <c r="A187" s="22" t="s">
        <v>263</v>
      </c>
      <c r="B187" s="46" t="s">
        <v>264</v>
      </c>
      <c r="E187" s="114"/>
      <c r="F187" s="35" t="str">
        <f t="shared" si="19"/>
        <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t="str">
        <f>IF($C$179=0,"",IF(C191="[for completion]","",C191/$C$179))</f>
        <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0</v>
      </c>
      <c r="E193" s="35"/>
      <c r="F193" s="35" t="str">
        <f t="shared" ref="F193:F206" si="20">IF($C$208=0,"",IF(C193="[for completion]","",C193/$C$208))</f>
        <v/>
      </c>
      <c r="G193" s="35"/>
      <c r="H193" s="20"/>
      <c r="L193" s="20"/>
      <c r="M193" s="20"/>
    </row>
    <row r="194" spans="1:13" x14ac:dyDescent="0.25">
      <c r="A194" s="22" t="s">
        <v>272</v>
      </c>
      <c r="B194" s="30" t="s">
        <v>273</v>
      </c>
      <c r="C194" s="22">
        <v>0</v>
      </c>
      <c r="E194" s="114"/>
      <c r="F194" s="35" t="str">
        <f t="shared" si="20"/>
        <v/>
      </c>
      <c r="G194" s="114"/>
      <c r="H194" s="20"/>
      <c r="L194" s="20"/>
      <c r="M194" s="20"/>
    </row>
    <row r="195" spans="1:13" x14ac:dyDescent="0.25">
      <c r="A195" s="22" t="s">
        <v>274</v>
      </c>
      <c r="B195" s="30" t="s">
        <v>275</v>
      </c>
      <c r="C195" s="22">
        <v>0</v>
      </c>
      <c r="E195" s="114"/>
      <c r="F195" s="35" t="str">
        <f t="shared" si="20"/>
        <v/>
      </c>
      <c r="G195" s="114"/>
      <c r="H195" s="20"/>
      <c r="L195" s="20"/>
      <c r="M195" s="20"/>
    </row>
    <row r="196" spans="1:13" x14ac:dyDescent="0.25">
      <c r="A196" s="22" t="s">
        <v>276</v>
      </c>
      <c r="B196" s="30" t="s">
        <v>277</v>
      </c>
      <c r="C196" s="22">
        <v>0</v>
      </c>
      <c r="E196" s="114"/>
      <c r="F196" s="35" t="str">
        <f t="shared" si="20"/>
        <v/>
      </c>
      <c r="G196" s="114"/>
      <c r="H196" s="20"/>
      <c r="L196" s="20"/>
      <c r="M196" s="20"/>
    </row>
    <row r="197" spans="1:13" x14ac:dyDescent="0.25">
      <c r="A197" s="22" t="s">
        <v>278</v>
      </c>
      <c r="B197" s="30" t="s">
        <v>279</v>
      </c>
      <c r="C197" s="22">
        <v>0</v>
      </c>
      <c r="E197" s="114"/>
      <c r="F197" s="35" t="str">
        <f t="shared" si="20"/>
        <v/>
      </c>
      <c r="G197" s="114"/>
      <c r="H197" s="20"/>
      <c r="L197" s="20"/>
      <c r="M197" s="20"/>
    </row>
    <row r="198" spans="1:13" x14ac:dyDescent="0.25">
      <c r="A198" s="22" t="s">
        <v>280</v>
      </c>
      <c r="B198" s="30" t="s">
        <v>281</v>
      </c>
      <c r="C198" s="22">
        <v>0</v>
      </c>
      <c r="E198" s="114"/>
      <c r="F198" s="35" t="str">
        <f t="shared" si="20"/>
        <v/>
      </c>
      <c r="G198" s="114"/>
      <c r="H198" s="20"/>
      <c r="L198" s="20"/>
      <c r="M198" s="20"/>
    </row>
    <row r="199" spans="1:13" x14ac:dyDescent="0.25">
      <c r="A199" s="22" t="s">
        <v>282</v>
      </c>
      <c r="B199" s="30" t="s">
        <v>283</v>
      </c>
      <c r="C199" s="22">
        <v>0</v>
      </c>
      <c r="E199" s="114"/>
      <c r="F199" s="35" t="str">
        <f t="shared" si="20"/>
        <v/>
      </c>
      <c r="G199" s="114"/>
      <c r="H199" s="20"/>
      <c r="L199" s="20"/>
      <c r="M199" s="20"/>
    </row>
    <row r="200" spans="1:13" x14ac:dyDescent="0.25">
      <c r="A200" s="22" t="s">
        <v>284</v>
      </c>
      <c r="B200" s="30" t="s">
        <v>11</v>
      </c>
      <c r="C200" s="22">
        <v>0</v>
      </c>
      <c r="E200" s="114"/>
      <c r="F200" s="35" t="str">
        <f t="shared" si="20"/>
        <v/>
      </c>
      <c r="G200" s="114"/>
      <c r="H200" s="20"/>
      <c r="L200" s="20"/>
      <c r="M200" s="20"/>
    </row>
    <row r="201" spans="1:13" x14ac:dyDescent="0.25">
      <c r="A201" s="22" t="s">
        <v>285</v>
      </c>
      <c r="B201" s="30" t="s">
        <v>286</v>
      </c>
      <c r="C201" s="22">
        <v>0</v>
      </c>
      <c r="E201" s="114"/>
      <c r="F201" s="35" t="str">
        <f t="shared" si="20"/>
        <v/>
      </c>
      <c r="G201" s="114"/>
      <c r="H201" s="20"/>
      <c r="L201" s="20"/>
      <c r="M201" s="20"/>
    </row>
    <row r="202" spans="1:13" x14ac:dyDescent="0.25">
      <c r="A202" s="22" t="s">
        <v>287</v>
      </c>
      <c r="B202" s="30" t="s">
        <v>288</v>
      </c>
      <c r="C202" s="22">
        <v>0</v>
      </c>
      <c r="E202" s="114"/>
      <c r="F202" s="35" t="str">
        <f t="shared" si="20"/>
        <v/>
      </c>
      <c r="G202" s="114"/>
      <c r="H202" s="20"/>
      <c r="L202" s="20"/>
      <c r="M202" s="20"/>
    </row>
    <row r="203" spans="1:13" x14ac:dyDescent="0.25">
      <c r="A203" s="22" t="s">
        <v>289</v>
      </c>
      <c r="B203" s="30" t="s">
        <v>290</v>
      </c>
      <c r="C203" s="22">
        <v>0</v>
      </c>
      <c r="E203" s="114"/>
      <c r="F203" s="35" t="str">
        <f t="shared" si="20"/>
        <v/>
      </c>
      <c r="G203" s="114"/>
      <c r="H203" s="20"/>
      <c r="L203" s="20"/>
      <c r="M203" s="20"/>
    </row>
    <row r="204" spans="1:13" x14ac:dyDescent="0.25">
      <c r="A204" s="22" t="s">
        <v>291</v>
      </c>
      <c r="B204" s="30" t="s">
        <v>292</v>
      </c>
      <c r="C204" s="22">
        <v>0</v>
      </c>
      <c r="E204" s="114"/>
      <c r="F204" s="35" t="str">
        <f t="shared" si="20"/>
        <v/>
      </c>
      <c r="G204" s="114"/>
      <c r="H204" s="20"/>
      <c r="L204" s="20"/>
      <c r="M204" s="20"/>
    </row>
    <row r="205" spans="1:13" x14ac:dyDescent="0.25">
      <c r="A205" s="22" t="s">
        <v>293</v>
      </c>
      <c r="B205" s="30" t="s">
        <v>294</v>
      </c>
      <c r="C205" s="22">
        <v>0</v>
      </c>
      <c r="E205" s="114"/>
      <c r="F205" s="35" t="str">
        <f t="shared" si="20"/>
        <v/>
      </c>
      <c r="G205" s="114"/>
      <c r="H205" s="20"/>
      <c r="L205" s="20"/>
      <c r="M205" s="20"/>
    </row>
    <row r="206" spans="1:13" x14ac:dyDescent="0.25">
      <c r="A206" s="22" t="s">
        <v>295</v>
      </c>
      <c r="B206" s="30" t="s">
        <v>88</v>
      </c>
      <c r="C206" s="22">
        <v>0</v>
      </c>
      <c r="E206" s="114"/>
      <c r="F206" s="35" t="str">
        <f t="shared" si="20"/>
        <v/>
      </c>
      <c r="G206" s="114"/>
      <c r="H206" s="20"/>
      <c r="L206" s="20"/>
      <c r="M206" s="20"/>
    </row>
    <row r="207" spans="1:13" x14ac:dyDescent="0.25">
      <c r="A207" s="22" t="s">
        <v>296</v>
      </c>
      <c r="B207" s="36" t="s">
        <v>297</v>
      </c>
      <c r="C207" s="22">
        <v>0</v>
      </c>
      <c r="E207" s="114"/>
      <c r="F207" s="35"/>
      <c r="G207" s="114"/>
      <c r="H207" s="20"/>
      <c r="L207" s="20"/>
      <c r="M207" s="20"/>
    </row>
    <row r="208" spans="1:13" x14ac:dyDescent="0.25">
      <c r="A208" s="22" t="s">
        <v>298</v>
      </c>
      <c r="B208" s="41" t="s">
        <v>90</v>
      </c>
      <c r="C208" s="91">
        <f>SUM(C193:C206)</f>
        <v>0</v>
      </c>
      <c r="D208" s="35"/>
      <c r="E208" s="114"/>
      <c r="F208" s="114">
        <f>SUM(F193:F206)</f>
        <v>0</v>
      </c>
      <c r="G208" s="114"/>
      <c r="H208" s="20"/>
      <c r="L208" s="20"/>
      <c r="M208" s="20"/>
    </row>
    <row r="209" spans="1:13" hidden="1" outlineLevel="1" x14ac:dyDescent="0.25">
      <c r="A209" s="22" t="s">
        <v>299</v>
      </c>
      <c r="B209" s="38" t="s">
        <v>92</v>
      </c>
      <c r="E209" s="114"/>
      <c r="F209" s="35" t="str">
        <f>IF($C$208=0,"",IF(C209="[for completion]","",C209/$C$208))</f>
        <v/>
      </c>
      <c r="G209" s="114"/>
      <c r="H209" s="20"/>
      <c r="L209" s="20"/>
      <c r="M209" s="20"/>
    </row>
    <row r="210" spans="1:13" hidden="1" outlineLevel="1" x14ac:dyDescent="0.25">
      <c r="A210" s="22" t="s">
        <v>300</v>
      </c>
      <c r="B210" s="38" t="s">
        <v>92</v>
      </c>
      <c r="E210" s="114"/>
      <c r="F210" s="35" t="str">
        <f t="shared" ref="F210:F215" si="21">IF($C$208=0,"",IF(C210="[for completion]","",C210/$C$208))</f>
        <v/>
      </c>
      <c r="G210" s="114"/>
      <c r="H210" s="20"/>
      <c r="L210" s="20"/>
      <c r="M210" s="20"/>
    </row>
    <row r="211" spans="1:13" hidden="1" outlineLevel="1" x14ac:dyDescent="0.25">
      <c r="A211" s="22" t="s">
        <v>301</v>
      </c>
      <c r="B211" s="38" t="s">
        <v>92</v>
      </c>
      <c r="E211" s="114"/>
      <c r="F211" s="35" t="str">
        <f t="shared" si="21"/>
        <v/>
      </c>
      <c r="G211" s="114"/>
      <c r="H211" s="20"/>
      <c r="L211" s="20"/>
      <c r="M211" s="20"/>
    </row>
    <row r="212" spans="1:13" hidden="1" outlineLevel="1" x14ac:dyDescent="0.25">
      <c r="A212" s="22" t="s">
        <v>302</v>
      </c>
      <c r="B212" s="38" t="s">
        <v>92</v>
      </c>
      <c r="E212" s="114"/>
      <c r="F212" s="35" t="str">
        <f t="shared" si="21"/>
        <v/>
      </c>
      <c r="G212" s="114"/>
      <c r="H212" s="20"/>
      <c r="L212" s="20"/>
      <c r="M212" s="20"/>
    </row>
    <row r="213" spans="1:13" hidden="1" outlineLevel="1" x14ac:dyDescent="0.25">
      <c r="A213" s="22" t="s">
        <v>303</v>
      </c>
      <c r="B213" s="38" t="s">
        <v>92</v>
      </c>
      <c r="E213" s="114"/>
      <c r="F213" s="35" t="str">
        <f t="shared" si="21"/>
        <v/>
      </c>
      <c r="G213" s="114"/>
      <c r="H213" s="20"/>
      <c r="L213" s="20"/>
      <c r="M213" s="20"/>
    </row>
    <row r="214" spans="1:13" hidden="1" outlineLevel="1" x14ac:dyDescent="0.25">
      <c r="A214" s="22" t="s">
        <v>304</v>
      </c>
      <c r="B214" s="38" t="s">
        <v>92</v>
      </c>
      <c r="E214" s="114"/>
      <c r="F214" s="35" t="str">
        <f t="shared" si="21"/>
        <v/>
      </c>
      <c r="G214" s="114"/>
      <c r="H214" s="20"/>
      <c r="L214" s="20"/>
      <c r="M214" s="20"/>
    </row>
    <row r="215" spans="1:13" hidden="1" outlineLevel="1" x14ac:dyDescent="0.25">
      <c r="A215" s="22" t="s">
        <v>305</v>
      </c>
      <c r="B215" s="38" t="s">
        <v>92</v>
      </c>
      <c r="E215" s="114"/>
      <c r="F215" s="35" t="str">
        <f t="shared" si="21"/>
        <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964</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ht="45" outlineLevel="1" x14ac:dyDescent="0.25">
      <c r="A331" s="22" t="s">
        <v>448</v>
      </c>
      <c r="B331" s="38" t="s">
        <v>1000</v>
      </c>
      <c r="C331" s="22">
        <v>0</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3DF2B00B-C84F-4806-8506-64F35E701195}"/>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80" zoomScaleNormal="80" workbookViewId="0">
      <selection activeCell="G150" sqref="G150"/>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1922</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378.45775753381889</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38.74164201</v>
      </c>
      <c r="D22" s="133">
        <v>931</v>
      </c>
      <c r="E22" s="30"/>
      <c r="F22" s="35">
        <f t="shared" ref="F22:F27" si="0">IF($C$37=0,"",IF(C22="[for completion]","",C22/$C$37))</f>
        <v>5.3260743983478839E-2</v>
      </c>
      <c r="G22" s="35">
        <f t="shared" ref="G22:G27" si="1">IF($D$37=0,"",IF(D22="[for completion]","",D22/$D$37))</f>
        <v>0.48439125910509884</v>
      </c>
      <c r="H22"/>
      <c r="J22" s="76"/>
      <c r="L22" s="30"/>
      <c r="M22" s="35"/>
      <c r="N22" s="35"/>
    </row>
    <row r="23" spans="1:14" x14ac:dyDescent="0.25">
      <c r="A23" s="22" t="s">
        <v>543</v>
      </c>
      <c r="B23" s="22" t="s">
        <v>912</v>
      </c>
      <c r="C23" s="91">
        <v>102.24861695</v>
      </c>
      <c r="D23" s="133">
        <v>583</v>
      </c>
      <c r="E23" s="30"/>
      <c r="F23" s="35">
        <f t="shared" si="0"/>
        <v>0.14056805874756326</v>
      </c>
      <c r="G23" s="35">
        <f t="shared" si="1"/>
        <v>0.30332986472424556</v>
      </c>
      <c r="H23"/>
      <c r="J23" s="76"/>
      <c r="L23" s="30"/>
      <c r="M23" s="35"/>
      <c r="N23" s="35"/>
    </row>
    <row r="24" spans="1:14" x14ac:dyDescent="0.25">
      <c r="A24" s="22" t="s">
        <v>544</v>
      </c>
      <c r="B24" s="22" t="s">
        <v>913</v>
      </c>
      <c r="C24" s="91">
        <v>78.808164439999999</v>
      </c>
      <c r="D24" s="133">
        <v>205</v>
      </c>
      <c r="F24" s="35">
        <f t="shared" si="0"/>
        <v>0.10834289029265491</v>
      </c>
      <c r="G24" s="35">
        <f t="shared" si="1"/>
        <v>0.10665972944849116</v>
      </c>
      <c r="H24"/>
      <c r="J24" s="76"/>
      <c r="M24" s="35"/>
      <c r="N24" s="35"/>
    </row>
    <row r="25" spans="1:14" x14ac:dyDescent="0.25">
      <c r="A25" s="22" t="s">
        <v>545</v>
      </c>
      <c r="B25" s="22" t="s">
        <v>914</v>
      </c>
      <c r="C25" s="91">
        <v>90.535560009999998</v>
      </c>
      <c r="D25" s="133">
        <v>132</v>
      </c>
      <c r="E25" s="44"/>
      <c r="F25" s="35">
        <f t="shared" si="0"/>
        <v>0.12446533066019354</v>
      </c>
      <c r="G25" s="35">
        <f t="shared" si="1"/>
        <v>6.8678459937565037E-2</v>
      </c>
      <c r="H25"/>
      <c r="J25" s="76"/>
      <c r="L25" s="44"/>
      <c r="M25" s="35"/>
      <c r="N25" s="35"/>
    </row>
    <row r="26" spans="1:14" x14ac:dyDescent="0.25">
      <c r="A26" s="22" t="s">
        <v>546</v>
      </c>
      <c r="B26" s="22" t="s">
        <v>915</v>
      </c>
      <c r="C26" s="91">
        <v>114.60876635</v>
      </c>
      <c r="D26" s="133">
        <v>62</v>
      </c>
      <c r="E26" s="44"/>
      <c r="F26" s="35">
        <f t="shared" si="0"/>
        <v>0.15756038841239847</v>
      </c>
      <c r="G26" s="35">
        <f t="shared" si="1"/>
        <v>3.2258064516129031E-2</v>
      </c>
      <c r="H26"/>
      <c r="J26" s="76"/>
      <c r="L26" s="44"/>
      <c r="M26" s="35"/>
      <c r="N26" s="35"/>
    </row>
    <row r="27" spans="1:14" x14ac:dyDescent="0.25">
      <c r="A27" s="22" t="s">
        <v>547</v>
      </c>
      <c r="B27" s="22" t="s">
        <v>916</v>
      </c>
      <c r="C27" s="91">
        <v>302.45306022</v>
      </c>
      <c r="D27" s="133">
        <v>9</v>
      </c>
      <c r="E27" s="44"/>
      <c r="F27" s="35">
        <f t="shared" si="0"/>
        <v>0.415802587903711</v>
      </c>
      <c r="G27" s="35">
        <f t="shared" si="1"/>
        <v>4.6826222684703432E-3</v>
      </c>
      <c r="H27"/>
      <c r="J27" s="76"/>
      <c r="L27" s="44"/>
      <c r="M27" s="35"/>
      <c r="N27" s="35"/>
    </row>
    <row r="28" spans="1:14" x14ac:dyDescent="0.25">
      <c r="A28" s="22" t="s">
        <v>548</v>
      </c>
      <c r="B28" s="30"/>
      <c r="E28" s="44"/>
      <c r="F28" s="35">
        <f t="shared" ref="F28:F36" si="2">IF($C$37=0,"",IF(C28="[for completion]","",C28/$C$37))</f>
        <v>0</v>
      </c>
      <c r="G28" s="35">
        <f t="shared" ref="G28:G36" si="3">IF($D$37=0,"",IF(D28="[for completion]","",D28/$D$37))</f>
        <v>0</v>
      </c>
      <c r="H28"/>
      <c r="L28" s="44"/>
      <c r="M28" s="35"/>
      <c r="N28" s="35"/>
    </row>
    <row r="29" spans="1:14" x14ac:dyDescent="0.25">
      <c r="A29" s="22" t="s">
        <v>549</v>
      </c>
      <c r="B29" s="30"/>
      <c r="E29" s="44"/>
      <c r="F29" s="35">
        <f t="shared" si="2"/>
        <v>0</v>
      </c>
      <c r="G29" s="35">
        <f t="shared" si="3"/>
        <v>0</v>
      </c>
      <c r="H29"/>
      <c r="L29" s="44"/>
      <c r="M29" s="35"/>
      <c r="N29" s="35"/>
    </row>
    <row r="30" spans="1:14" x14ac:dyDescent="0.25">
      <c r="A30" s="22" t="s">
        <v>550</v>
      </c>
      <c r="B30" s="30"/>
      <c r="E30" s="44"/>
      <c r="F30" s="35">
        <f t="shared" si="2"/>
        <v>0</v>
      </c>
      <c r="G30" s="35">
        <f t="shared" si="3"/>
        <v>0</v>
      </c>
      <c r="H30"/>
      <c r="I30" s="30"/>
      <c r="L30" s="44"/>
      <c r="M30" s="35"/>
      <c r="N30" s="35"/>
    </row>
    <row r="31" spans="1:14" x14ac:dyDescent="0.25">
      <c r="A31" s="22" t="s">
        <v>551</v>
      </c>
      <c r="B31" s="30"/>
      <c r="E31" s="44"/>
      <c r="F31" s="35">
        <f t="shared" si="2"/>
        <v>0</v>
      </c>
      <c r="G31" s="35">
        <f t="shared" si="3"/>
        <v>0</v>
      </c>
      <c r="H31"/>
      <c r="I31" s="30"/>
      <c r="L31" s="44"/>
      <c r="M31" s="35"/>
      <c r="N31" s="35"/>
    </row>
    <row r="32" spans="1:14" x14ac:dyDescent="0.25">
      <c r="A32" s="22" t="s">
        <v>552</v>
      </c>
      <c r="B32" s="30"/>
      <c r="E32" s="44"/>
      <c r="F32" s="35">
        <f t="shared" si="2"/>
        <v>0</v>
      </c>
      <c r="G32" s="35">
        <f t="shared" si="3"/>
        <v>0</v>
      </c>
      <c r="H32"/>
      <c r="I32" s="30"/>
      <c r="L32" s="44"/>
      <c r="M32" s="35"/>
      <c r="N32" s="35"/>
    </row>
    <row r="33" spans="1:14" x14ac:dyDescent="0.25">
      <c r="A33" s="22" t="s">
        <v>553</v>
      </c>
      <c r="B33" s="30"/>
      <c r="E33" s="44"/>
      <c r="F33" s="35">
        <f t="shared" si="2"/>
        <v>0</v>
      </c>
      <c r="G33" s="35">
        <f t="shared" si="3"/>
        <v>0</v>
      </c>
      <c r="H33"/>
      <c r="I33" s="30"/>
      <c r="L33" s="44"/>
      <c r="M33" s="35"/>
      <c r="N33" s="35"/>
    </row>
    <row r="34" spans="1:14" x14ac:dyDescent="0.25">
      <c r="A34" s="22" t="s">
        <v>554</v>
      </c>
      <c r="B34" s="30"/>
      <c r="E34" s="44"/>
      <c r="F34" s="35">
        <f t="shared" si="2"/>
        <v>0</v>
      </c>
      <c r="G34" s="35">
        <f t="shared" si="3"/>
        <v>0</v>
      </c>
      <c r="H34"/>
      <c r="I34" s="30"/>
      <c r="L34" s="44"/>
      <c r="M34" s="35"/>
      <c r="N34" s="35"/>
    </row>
    <row r="35" spans="1:14" x14ac:dyDescent="0.25">
      <c r="A35" s="22" t="s">
        <v>555</v>
      </c>
      <c r="B35" s="30"/>
      <c r="E35" s="44"/>
      <c r="F35" s="35">
        <f t="shared" si="2"/>
        <v>0</v>
      </c>
      <c r="G35" s="35">
        <f t="shared" si="3"/>
        <v>0</v>
      </c>
      <c r="H35"/>
      <c r="I35" s="30"/>
      <c r="L35" s="44"/>
      <c r="M35" s="35"/>
      <c r="N35" s="35"/>
    </row>
    <row r="36" spans="1:14" x14ac:dyDescent="0.25">
      <c r="A36" s="22" t="s">
        <v>556</v>
      </c>
      <c r="B36" s="30"/>
      <c r="E36" s="44"/>
      <c r="F36" s="35">
        <f t="shared" si="2"/>
        <v>0</v>
      </c>
      <c r="G36" s="35">
        <f t="shared" si="3"/>
        <v>0</v>
      </c>
      <c r="H36"/>
      <c r="I36" s="30"/>
      <c r="L36" s="44"/>
      <c r="M36" s="35"/>
      <c r="N36" s="35"/>
    </row>
    <row r="37" spans="1:14" x14ac:dyDescent="0.25">
      <c r="A37" s="22" t="s">
        <v>557</v>
      </c>
      <c r="B37" s="36" t="s">
        <v>90</v>
      </c>
      <c r="C37" s="91">
        <f>SUM(C22:C36)</f>
        <v>727.39580997999997</v>
      </c>
      <c r="D37" s="128">
        <f>SUM(D22:D36)</f>
        <v>1922</v>
      </c>
      <c r="E37" s="44"/>
      <c r="F37" s="114">
        <f>SUM(F22:F36)</f>
        <v>1</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679.97777719999999</v>
      </c>
      <c r="E39" s="58"/>
      <c r="F39" s="35">
        <f>IF($C$42=0,"",IF(C39="[for completion]","",C39/$C$42))</f>
        <v>0.93481123739040539</v>
      </c>
      <c r="G39" s="35"/>
      <c r="H39"/>
      <c r="I39" s="30"/>
      <c r="L39" s="58"/>
      <c r="M39" s="35"/>
      <c r="N39" s="34"/>
    </row>
    <row r="40" spans="1:14" x14ac:dyDescent="0.25">
      <c r="A40" s="22" t="s">
        <v>561</v>
      </c>
      <c r="B40" s="30" t="s">
        <v>562</v>
      </c>
      <c r="C40" s="91">
        <v>47.418032779999997</v>
      </c>
      <c r="E40" s="58"/>
      <c r="F40" s="35">
        <f>IF($C$42=0,"",IF(C40="[for completion]","",C40/$C$42))</f>
        <v>6.5188762609594594E-2</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727.39580997999997</v>
      </c>
      <c r="D42" s="30"/>
      <c r="E42" s="44"/>
      <c r="F42" s="114">
        <f>SUM(F39:F41)</f>
        <v>1</v>
      </c>
      <c r="G42" s="35"/>
      <c r="H42"/>
      <c r="I42" s="30"/>
      <c r="L42" s="44"/>
      <c r="M42" s="35"/>
      <c r="N42" s="34"/>
    </row>
    <row r="43" spans="1:14" hidden="1" outlineLevel="1" x14ac:dyDescent="0.25">
      <c r="A43" s="22" t="s">
        <v>565</v>
      </c>
      <c r="B43" s="36"/>
      <c r="C43" s="30"/>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100</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0</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0</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f>SUM(C105:C113)</f>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9.5578832074921607</v>
      </c>
      <c r="D106" s="135"/>
      <c r="G106" s="56"/>
      <c r="H106"/>
      <c r="I106" s="76"/>
      <c r="N106" s="22"/>
    </row>
    <row r="107" spans="1:14" x14ac:dyDescent="0.25">
      <c r="A107" s="22" t="s">
        <v>627</v>
      </c>
      <c r="B107" s="30" t="s">
        <v>919</v>
      </c>
      <c r="C107" s="131">
        <v>90.112258594415948</v>
      </c>
      <c r="D107" s="136"/>
      <c r="G107" s="56"/>
      <c r="H107"/>
      <c r="I107" s="76"/>
      <c r="N107" s="22"/>
    </row>
    <row r="108" spans="1:14" x14ac:dyDescent="0.25">
      <c r="A108" s="22" t="s">
        <v>628</v>
      </c>
      <c r="B108" s="30" t="s">
        <v>908</v>
      </c>
      <c r="C108" s="132">
        <v>0.32985819809189876</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v>
      </c>
      <c r="G110" s="56"/>
      <c r="H110"/>
      <c r="I110" s="76"/>
      <c r="N110" s="22"/>
    </row>
    <row r="111" spans="1:14" x14ac:dyDescent="0.25">
      <c r="A111" s="22" t="s">
        <v>631</v>
      </c>
      <c r="B111" s="30" t="s">
        <v>922</v>
      </c>
      <c r="C111" s="131">
        <v>0</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19.254786426918098</v>
      </c>
      <c r="D130"/>
      <c r="E130"/>
      <c r="F130" s="122"/>
      <c r="G130" s="122"/>
      <c r="H130"/>
      <c r="K130" s="48"/>
      <c r="L130" s="48"/>
      <c r="M130" s="48"/>
      <c r="N130" s="48"/>
    </row>
    <row r="131" spans="1:14" x14ac:dyDescent="0.25">
      <c r="A131" s="22" t="s">
        <v>650</v>
      </c>
      <c r="B131" s="22" t="s">
        <v>518</v>
      </c>
      <c r="C131" s="132">
        <v>80.745213573081898</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31.860397250071053</v>
      </c>
      <c r="D138" s="58"/>
      <c r="E138" s="58"/>
      <c r="F138" s="92"/>
      <c r="G138" s="35"/>
      <c r="H138"/>
      <c r="K138" s="58"/>
      <c r="L138" s="58"/>
      <c r="M138" s="44"/>
      <c r="N138" s="34"/>
    </row>
    <row r="139" spans="1:14" x14ac:dyDescent="0.25">
      <c r="A139" s="22" t="s">
        <v>657</v>
      </c>
      <c r="B139" s="22" t="s">
        <v>521</v>
      </c>
      <c r="C139" s="132">
        <v>68.13960274992894</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0</v>
      </c>
      <c r="D148" s="58"/>
      <c r="E148" s="58"/>
      <c r="F148" s="35">
        <f>IF($C$152=0,"",IF(C148="[for completion]","",C148/$C$152))</f>
        <v>0</v>
      </c>
      <c r="G148" s="35"/>
      <c r="H148"/>
      <c r="I148" s="30"/>
      <c r="K148" s="58"/>
      <c r="L148" s="58"/>
      <c r="M148" s="35"/>
      <c r="N148" s="34"/>
    </row>
    <row r="149" spans="1:14" x14ac:dyDescent="0.25">
      <c r="A149" s="22" t="s">
        <v>668</v>
      </c>
      <c r="B149" s="30" t="s">
        <v>669</v>
      </c>
      <c r="C149" s="91">
        <v>260.05048306999998</v>
      </c>
      <c r="D149" s="58"/>
      <c r="E149" s="58"/>
      <c r="F149" s="35">
        <f>IF($C$152=0,"",IF(C149="[for completion]","",C149/$C$152))</f>
        <v>0.35750890987006123</v>
      </c>
      <c r="G149" s="35"/>
      <c r="H149"/>
      <c r="I149" s="30"/>
      <c r="K149" s="58"/>
      <c r="L149" s="58"/>
      <c r="M149" s="35"/>
      <c r="N149" s="34"/>
    </row>
    <row r="150" spans="1:14" x14ac:dyDescent="0.25">
      <c r="A150" s="22" t="s">
        <v>670</v>
      </c>
      <c r="B150" s="30" t="s">
        <v>671</v>
      </c>
      <c r="C150" s="91">
        <v>450.16868434920502</v>
      </c>
      <c r="D150" s="58"/>
      <c r="E150" s="58"/>
      <c r="F150" s="35">
        <f>IF($C$152=0,"",IF(C150="[for completion]","",C150/$C$152))</f>
        <v>0.61887720299293802</v>
      </c>
      <c r="G150" s="35"/>
      <c r="H150"/>
      <c r="I150" s="30"/>
      <c r="K150" s="58"/>
      <c r="L150" s="58"/>
      <c r="M150" s="35"/>
      <c r="N150" s="34"/>
    </row>
    <row r="151" spans="1:14" ht="15" customHeight="1" x14ac:dyDescent="0.25">
      <c r="A151" s="22" t="s">
        <v>672</v>
      </c>
      <c r="B151" s="30" t="s">
        <v>673</v>
      </c>
      <c r="C151" s="91">
        <v>17.176642560794999</v>
      </c>
      <c r="D151" s="58"/>
      <c r="E151" s="58"/>
      <c r="F151" s="35">
        <f>IF($C$152=0,"",IF(C151="[for completion]","",C151/$C$152))</f>
        <v>2.36138871370008E-2</v>
      </c>
      <c r="G151" s="35"/>
      <c r="H151"/>
      <c r="I151" s="30"/>
      <c r="K151" s="58"/>
      <c r="L151" s="58"/>
      <c r="M151" s="35"/>
      <c r="N151" s="34"/>
    </row>
    <row r="152" spans="1:14" ht="15" customHeight="1" x14ac:dyDescent="0.25">
      <c r="A152" s="22" t="s">
        <v>674</v>
      </c>
      <c r="B152" s="36" t="s">
        <v>90</v>
      </c>
      <c r="C152" s="91">
        <f>SUM(C148:C151)</f>
        <v>727.39580997999997</v>
      </c>
      <c r="D152" s="58"/>
      <c r="E152" s="58"/>
      <c r="F152" s="92">
        <f>SUM(F148:F151)</f>
        <v>1</v>
      </c>
      <c r="G152" s="35"/>
      <c r="H152"/>
      <c r="I152" s="30"/>
      <c r="K152" s="58"/>
      <c r="L152" s="58"/>
      <c r="M152" s="35"/>
      <c r="N152" s="34"/>
    </row>
    <row r="153" spans="1:14" ht="15" hidden="1" customHeight="1" outlineLevel="1" x14ac:dyDescent="0.25">
      <c r="A153" s="22" t="s">
        <v>675</v>
      </c>
      <c r="B153" s="38" t="s">
        <v>676</v>
      </c>
      <c r="C153" s="91"/>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0</v>
      </c>
      <c r="D154" s="58"/>
      <c r="E154" s="58"/>
      <c r="F154" s="35">
        <f t="shared" ref="F154:F155" si="4">IF($C$152=0,"",IF(C154="[for completion]","",C154/$C$152))</f>
        <v>0</v>
      </c>
      <c r="G154" s="35"/>
      <c r="H154"/>
      <c r="I154" s="30"/>
      <c r="K154" s="58"/>
      <c r="L154" s="58"/>
      <c r="M154" s="35"/>
      <c r="N154" s="34"/>
    </row>
    <row r="155" spans="1:14" ht="15" hidden="1" customHeight="1" outlineLevel="1" x14ac:dyDescent="0.25">
      <c r="A155" s="22" t="s">
        <v>679</v>
      </c>
      <c r="B155" s="38" t="s">
        <v>680</v>
      </c>
      <c r="C155" s="91">
        <v>0</v>
      </c>
      <c r="D155" s="58"/>
      <c r="E155" s="58"/>
      <c r="F155" s="35">
        <f t="shared" si="4"/>
        <v>0</v>
      </c>
      <c r="G155" s="35"/>
      <c r="H155"/>
      <c r="I155" s="30"/>
      <c r="K155" s="58"/>
      <c r="L155" s="58"/>
      <c r="M155" s="35"/>
      <c r="N155" s="34"/>
    </row>
    <row r="156" spans="1:14" ht="15" hidden="1" customHeight="1" outlineLevel="1" x14ac:dyDescent="0.25">
      <c r="A156" s="22" t="s">
        <v>681</v>
      </c>
      <c r="B156" s="38" t="s">
        <v>682</v>
      </c>
      <c r="C156" s="91">
        <v>47.727079089999997</v>
      </c>
      <c r="D156" s="58"/>
      <c r="E156" s="58"/>
      <c r="F156" s="35">
        <f>IF($C$152=0,"",IF(C156="[for completion]","",C156/$C$152))</f>
        <v>6.561362938193481E-2</v>
      </c>
      <c r="G156" s="35"/>
      <c r="H156"/>
      <c r="I156" s="30"/>
      <c r="K156" s="58"/>
      <c r="L156" s="58"/>
      <c r="M156" s="35"/>
      <c r="N156" s="34"/>
    </row>
    <row r="157" spans="1:14" ht="15" hidden="1" customHeight="1" outlineLevel="1" x14ac:dyDescent="0.25">
      <c r="A157" s="22" t="s">
        <v>683</v>
      </c>
      <c r="B157" s="38" t="s">
        <v>684</v>
      </c>
      <c r="C157" s="91">
        <v>194.61203885</v>
      </c>
      <c r="D157" s="58"/>
      <c r="E157" s="58"/>
      <c r="F157" s="35">
        <f>IF($C$152=0,"",IF(C157="[for completion]","",C157/$C$152))</f>
        <v>0.26754627422908983</v>
      </c>
      <c r="G157" s="35"/>
      <c r="H157"/>
      <c r="I157" s="30"/>
      <c r="K157" s="58"/>
      <c r="L157" s="58"/>
      <c r="M157" s="35"/>
      <c r="N157" s="34"/>
    </row>
    <row r="158" spans="1:14" ht="15" hidden="1" customHeight="1" outlineLevel="1" x14ac:dyDescent="0.25">
      <c r="A158" s="22" t="s">
        <v>685</v>
      </c>
      <c r="B158" s="38" t="s">
        <v>686</v>
      </c>
      <c r="C158" s="91">
        <v>354.51064674999998</v>
      </c>
      <c r="D158" s="58"/>
      <c r="E158" s="58"/>
      <c r="F158" s="35">
        <f>IF($C$152=0,"",IF(C158="[for completion]","",C158/$C$152))</f>
        <v>0.48736965746303568</v>
      </c>
      <c r="G158" s="35"/>
      <c r="H158"/>
      <c r="I158" s="30"/>
      <c r="K158" s="58"/>
      <c r="L158" s="58"/>
      <c r="M158" s="35"/>
      <c r="N158" s="34"/>
    </row>
    <row r="159" spans="1:14" ht="15" hidden="1" customHeight="1" outlineLevel="1" x14ac:dyDescent="0.25">
      <c r="A159" s="22" t="s">
        <v>687</v>
      </c>
      <c r="B159" s="38" t="s">
        <v>688</v>
      </c>
      <c r="C159" s="91">
        <v>104.93314678942799</v>
      </c>
      <c r="D159" s="58"/>
      <c r="E159" s="58"/>
      <c r="F159" s="35">
        <f>IF($C$152=0,"",IF(C159="[for completion]","",C159/$C$152))</f>
        <v>0.14425866268368134</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37">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42.267642458437244</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B33"/>
  <sheetViews>
    <sheetView workbookViewId="0"/>
  </sheetViews>
  <sheetFormatPr baseColWidth="10" defaultRowHeight="15" x14ac:dyDescent="0.25"/>
  <cols>
    <col min="1" max="1" width="14.7109375" bestFit="1" customWidth="1"/>
    <col min="2" max="2" width="19.28515625" bestFit="1" customWidth="1"/>
  </cols>
  <sheetData>
    <row r="1" spans="1:2" x14ac:dyDescent="0.25">
      <c r="A1" t="s">
        <v>996</v>
      </c>
      <c r="B1" t="s">
        <v>997</v>
      </c>
    </row>
    <row r="2" spans="1:2" x14ac:dyDescent="0.25">
      <c r="A2" t="s">
        <v>966</v>
      </c>
      <c r="B2" s="138">
        <v>5000000</v>
      </c>
    </row>
    <row r="3" spans="1:2" x14ac:dyDescent="0.25">
      <c r="A3" t="s">
        <v>971</v>
      </c>
      <c r="B3" s="138">
        <v>20000000</v>
      </c>
    </row>
    <row r="4" spans="1:2" x14ac:dyDescent="0.25">
      <c r="A4" t="s">
        <v>969</v>
      </c>
      <c r="B4" s="138">
        <v>5000000</v>
      </c>
    </row>
    <row r="5" spans="1:2" x14ac:dyDescent="0.25">
      <c r="A5" t="s">
        <v>972</v>
      </c>
      <c r="B5" s="138">
        <v>25000000</v>
      </c>
    </row>
    <row r="6" spans="1:2" x14ac:dyDescent="0.25">
      <c r="A6" t="s">
        <v>983</v>
      </c>
      <c r="B6" s="138">
        <v>1100000</v>
      </c>
    </row>
    <row r="7" spans="1:2" x14ac:dyDescent="0.25">
      <c r="A7" t="s">
        <v>982</v>
      </c>
      <c r="B7" s="138">
        <v>50000000</v>
      </c>
    </row>
    <row r="8" spans="1:2" x14ac:dyDescent="0.25">
      <c r="A8" t="s">
        <v>984</v>
      </c>
      <c r="B8" s="138">
        <v>2020000</v>
      </c>
    </row>
    <row r="9" spans="1:2" x14ac:dyDescent="0.25">
      <c r="A9" t="s">
        <v>986</v>
      </c>
      <c r="B9" s="138">
        <v>6970000</v>
      </c>
    </row>
    <row r="10" spans="1:2" x14ac:dyDescent="0.25">
      <c r="A10" t="s">
        <v>985</v>
      </c>
      <c r="B10" s="138">
        <v>50000000</v>
      </c>
    </row>
    <row r="11" spans="1:2" x14ac:dyDescent="0.25">
      <c r="A11" t="s">
        <v>987</v>
      </c>
      <c r="B11" s="138">
        <v>1945000</v>
      </c>
    </row>
    <row r="12" spans="1:2" x14ac:dyDescent="0.25">
      <c r="A12" t="s">
        <v>981</v>
      </c>
      <c r="B12" s="138">
        <v>10000000</v>
      </c>
    </row>
    <row r="13" spans="1:2" x14ac:dyDescent="0.25">
      <c r="A13" t="s">
        <v>994</v>
      </c>
      <c r="B13" s="138">
        <v>25000000</v>
      </c>
    </row>
    <row r="14" spans="1:2" x14ac:dyDescent="0.25">
      <c r="A14" t="s">
        <v>993</v>
      </c>
      <c r="B14" s="138">
        <v>5000000</v>
      </c>
    </row>
    <row r="15" spans="1:2" x14ac:dyDescent="0.25">
      <c r="A15" t="s">
        <v>992</v>
      </c>
      <c r="B15" s="138">
        <v>15000000</v>
      </c>
    </row>
    <row r="16" spans="1:2" x14ac:dyDescent="0.25">
      <c r="A16" t="s">
        <v>988</v>
      </c>
      <c r="B16" s="138">
        <v>10000000</v>
      </c>
    </row>
    <row r="17" spans="1:2" x14ac:dyDescent="0.25">
      <c r="A17" t="s">
        <v>990</v>
      </c>
      <c r="B17" s="138">
        <v>10000000</v>
      </c>
    </row>
    <row r="18" spans="1:2" x14ac:dyDescent="0.25">
      <c r="A18" t="s">
        <v>989</v>
      </c>
      <c r="B18" s="138">
        <v>15000000</v>
      </c>
    </row>
    <row r="19" spans="1:2" x14ac:dyDescent="0.25">
      <c r="A19" t="s">
        <v>965</v>
      </c>
      <c r="B19" s="138">
        <v>35000000</v>
      </c>
    </row>
    <row r="20" spans="1:2" x14ac:dyDescent="0.25">
      <c r="A20" t="s">
        <v>973</v>
      </c>
      <c r="B20" s="138">
        <v>12000000</v>
      </c>
    </row>
    <row r="21" spans="1:2" x14ac:dyDescent="0.25">
      <c r="A21" t="s">
        <v>974</v>
      </c>
      <c r="B21" s="138">
        <v>40000000</v>
      </c>
    </row>
    <row r="22" spans="1:2" x14ac:dyDescent="0.25">
      <c r="A22" t="s">
        <v>975</v>
      </c>
      <c r="B22" s="138">
        <v>20000000</v>
      </c>
    </row>
    <row r="23" spans="1:2" x14ac:dyDescent="0.25">
      <c r="A23" t="s">
        <v>967</v>
      </c>
      <c r="B23" s="138">
        <v>3000000</v>
      </c>
    </row>
    <row r="24" spans="1:2" x14ac:dyDescent="0.25">
      <c r="A24" t="s">
        <v>976</v>
      </c>
      <c r="B24" s="138">
        <v>43483012.130000003</v>
      </c>
    </row>
    <row r="25" spans="1:2" x14ac:dyDescent="0.25">
      <c r="A25" t="s">
        <v>977</v>
      </c>
      <c r="B25" s="138">
        <v>27592641.5</v>
      </c>
    </row>
    <row r="26" spans="1:2" x14ac:dyDescent="0.25">
      <c r="A26" t="s">
        <v>978</v>
      </c>
      <c r="B26" s="138">
        <v>1722454.82</v>
      </c>
    </row>
    <row r="27" spans="1:2" x14ac:dyDescent="0.25">
      <c r="A27" t="s">
        <v>979</v>
      </c>
      <c r="B27" s="138">
        <v>11469088.220000001</v>
      </c>
    </row>
    <row r="28" spans="1:2" x14ac:dyDescent="0.25">
      <c r="A28" t="s">
        <v>968</v>
      </c>
      <c r="B28" s="138">
        <v>5000000</v>
      </c>
    </row>
    <row r="29" spans="1:2" x14ac:dyDescent="0.25">
      <c r="A29" t="s">
        <v>970</v>
      </c>
      <c r="B29" s="138">
        <v>10000000</v>
      </c>
    </row>
    <row r="30" spans="1:2" x14ac:dyDescent="0.25">
      <c r="A30" t="s">
        <v>980</v>
      </c>
      <c r="B30" s="138">
        <v>28226767.550000001</v>
      </c>
    </row>
    <row r="31" spans="1:2" x14ac:dyDescent="0.25">
      <c r="A31" t="s">
        <v>991</v>
      </c>
      <c r="B31" s="138">
        <v>3000000</v>
      </c>
    </row>
    <row r="32" spans="1:2" x14ac:dyDescent="0.25">
      <c r="B32" s="138">
        <f>SUM(B2:B31)</f>
        <v>497528964.22000003</v>
      </c>
    </row>
    <row r="33" spans="2:2" x14ac:dyDescent="0.25">
      <c r="B33" s="13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2022-07-15T12:52:36Z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